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drawings/drawing4.xml" ContentType="application/vnd.openxmlformats-officedocument.drawing+xml"/>
  <Override PartName="/xl/ctrlProps/ctrlProp2.xml" ContentType="application/vnd.ms-excel.controlproperties+xml"/>
  <Override PartName="/xl/drawings/drawing5.xml" ContentType="application/vnd.openxmlformats-officedocument.drawing+xml"/>
  <Override PartName="/xl/ctrlProps/ctrlProp3.xml" ContentType="application/vnd.ms-excel.controlproperties+xml"/>
  <Override PartName="/xl/drawings/drawing6.xml" ContentType="application/vnd.openxmlformats-officedocument.drawing+xml"/>
  <Override PartName="/xl/ctrlProps/ctrlProp4.xml" ContentType="application/vnd.ms-excel.controlproperties+xml"/>
  <Override PartName="/xl/ctrlProps/ctrlProp5.xml" ContentType="application/vnd.ms-excel.controlproperties+xml"/>
  <Override PartName="/xl/drawings/drawing7.xml" ContentType="application/vnd.openxmlformats-officedocument.drawing+xml"/>
  <Override PartName="/xl/ctrlProps/ctrlProp6.xml" ContentType="application/vnd.ms-excel.controlproperties+xml"/>
  <Override PartName="/xl/drawings/drawing8.xml" ContentType="application/vnd.openxmlformats-officedocument.drawing+xml"/>
  <Override PartName="/xl/ctrlProps/ctrlProp7.xml" ContentType="application/vnd.ms-excel.controlproperties+xml"/>
  <Override PartName="/xl/drawings/drawing9.xml" ContentType="application/vnd.openxmlformats-officedocument.drawing+xml"/>
  <Override PartName="/xl/ctrlProps/ctrlProp8.xml" ContentType="application/vnd.ms-excel.controlproperties+xml"/>
  <Override PartName="/xl/drawings/drawing10.xml" ContentType="application/vnd.openxmlformats-officedocument.drawing+xml"/>
  <Override PartName="/xl/ctrlProps/ctrlProp9.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1.xml" ContentType="application/vnd.openxmlformats-officedocument.drawing+xml"/>
  <Override PartName="/xl/ctrlProps/ctrlProp10.xml" ContentType="application/vnd.ms-excel.controlproperties+xml"/>
  <Override PartName="/xl/drawings/drawing12.xml" ContentType="application/vnd.openxmlformats-officedocument.drawing+xml"/>
  <Override PartName="/xl/ctrlProps/ctrlProp11.xml" ContentType="application/vnd.ms-excel.controlproperties+xml"/>
  <Override PartName="/xl/drawings/drawing13.xml" ContentType="application/vnd.openxmlformats-officedocument.drawing+xml"/>
  <Override PartName="/xl/ctrlProps/ctrlProp12.xml" ContentType="application/vnd.ms-excel.controlproperties+xml"/>
  <Override PartName="/xl/drawings/drawing14.xml" ContentType="application/vnd.openxmlformats-officedocument.drawing+xml"/>
  <Override PartName="/xl/ctrlProps/ctrlProp13.xml" ContentType="application/vnd.ms-excel.controlproperti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codeName="ThisWorkbook"/>
  <mc:AlternateContent xmlns:mc="http://schemas.openxmlformats.org/markup-compatibility/2006">
    <mc:Choice Requires="x15">
      <x15ac:absPath xmlns:x15ac="http://schemas.microsoft.com/office/spreadsheetml/2010/11/ac" url="C:\Users\NunoBarros\Desktop\"/>
    </mc:Choice>
  </mc:AlternateContent>
  <xr:revisionPtr revIDLastSave="0" documentId="8_{0C11F1C3-FE39-45DD-85EE-1C6EEFCEB979}" xr6:coauthVersionLast="47" xr6:coauthVersionMax="47" xr10:uidLastSave="{00000000-0000-0000-0000-000000000000}"/>
  <bookViews>
    <workbookView xWindow="-110" yWindow="-110" windowWidth="25820" windowHeight="14020" xr2:uid="{71CC652A-ECCD-468A-B056-FFC73352B35F}"/>
  </bookViews>
  <sheets>
    <sheet name="CAPA" sheetId="36" r:id="rId1"/>
    <sheet name="MODELO" sheetId="30" r:id="rId2"/>
    <sheet name="ESTRUTURA" sheetId="35" r:id="rId3"/>
    <sheet name="MACRO" sheetId="32" r:id="rId4"/>
    <sheet name="MESO" sheetId="33" r:id="rId5"/>
    <sheet name="MICRO" sheetId="34" r:id="rId6"/>
    <sheet name="Sumário Alimentação|Catering" sheetId="14" r:id="rId7"/>
    <sheet name="Critérios Alimentação|Catering" sheetId="15" r:id="rId8"/>
    <sheet name="Scan Alimentação|Catering" sheetId="24" r:id="rId9"/>
    <sheet name="Resultados Alimentação|Catering" sheetId="25" r:id="rId10"/>
    <sheet name="Sumário Espaços Verdes" sheetId="16" r:id="rId11"/>
    <sheet name="Critérios Espaços Verdes" sheetId="17" r:id="rId12"/>
    <sheet name="Scan Espaços Verdes" sheetId="27" r:id="rId13"/>
    <sheet name="Resultados Espaços Verdes" sheetId="28" r:id="rId14"/>
    <sheet name="Dados" sheetId="8" state="hidden" r:id="rId15"/>
    <sheet name="Results 1 (2)" sheetId="26" state="hidden" r:id="rId16"/>
    <sheet name="Results 2 (2)" sheetId="29" state="hidden" r:id="rId17"/>
  </sheets>
  <externalReferences>
    <externalReference r:id="rId18"/>
  </externalReferences>
  <definedNames>
    <definedName name="_xlnm._FilterDatabase" localSheetId="14" hidden="1">Dados!#REF!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84" i="28" l="1"/>
  <c r="D20" i="24"/>
  <c r="G36" i="28"/>
  <c r="G37" i="28"/>
  <c r="G38" i="28"/>
  <c r="G39" i="28"/>
  <c r="G40" i="28"/>
  <c r="G41" i="28"/>
  <c r="G42" i="28"/>
  <c r="G43" i="28"/>
  <c r="G44" i="28"/>
  <c r="F36" i="28"/>
  <c r="F37" i="28"/>
  <c r="F38" i="28"/>
  <c r="F39" i="28"/>
  <c r="F40" i="28"/>
  <c r="F41" i="28"/>
  <c r="F42" i="28"/>
  <c r="F43" i="28"/>
  <c r="F44" i="28"/>
  <c r="E36" i="28"/>
  <c r="E37" i="28"/>
  <c r="E38" i="28"/>
  <c r="E39" i="28"/>
  <c r="E40" i="28"/>
  <c r="E41" i="28"/>
  <c r="E42" i="28"/>
  <c r="E43" i="28"/>
  <c r="E44" i="28"/>
  <c r="D36" i="28"/>
  <c r="D37" i="28"/>
  <c r="D38" i="28"/>
  <c r="D39" i="28"/>
  <c r="D40" i="28"/>
  <c r="D41" i="28"/>
  <c r="D42" i="28"/>
  <c r="D43" i="28"/>
  <c r="D44" i="28"/>
  <c r="G35" i="28"/>
  <c r="F35" i="28"/>
  <c r="E35" i="28"/>
  <c r="D35" i="28"/>
  <c r="E28" i="28"/>
  <c r="F28" i="28"/>
  <c r="G28" i="28"/>
  <c r="E29" i="28"/>
  <c r="F29" i="28"/>
  <c r="G29" i="28"/>
  <c r="E30" i="28"/>
  <c r="F30" i="28"/>
  <c r="G30" i="28"/>
  <c r="E31" i="28"/>
  <c r="F31" i="28"/>
  <c r="G31" i="28"/>
  <c r="F27" i="28"/>
  <c r="G27" i="28"/>
  <c r="E27" i="28"/>
  <c r="D28" i="28"/>
  <c r="D29" i="28"/>
  <c r="D30" i="28"/>
  <c r="D31" i="28"/>
  <c r="D27" i="28"/>
  <c r="X36" i="29"/>
  <c r="X35" i="29"/>
  <c r="V35" i="29"/>
  <c r="V36" i="29"/>
  <c r="D28" i="26"/>
  <c r="I28" i="26" s="1"/>
  <c r="E28" i="26"/>
  <c r="F28" i="26"/>
  <c r="C72" i="15"/>
  <c r="N74" i="26"/>
  <c r="N73" i="26"/>
  <c r="N72" i="26"/>
  <c r="N71" i="26"/>
  <c r="N70" i="26"/>
  <c r="N69" i="26"/>
  <c r="C54" i="26"/>
  <c r="B54" i="26"/>
  <c r="C58" i="25"/>
  <c r="B58" i="25"/>
  <c r="E27" i="25"/>
  <c r="F27" i="25"/>
  <c r="E28" i="25"/>
  <c r="F28" i="25"/>
  <c r="E32" i="25"/>
  <c r="F32" i="25"/>
  <c r="E36" i="25"/>
  <c r="F36" i="25"/>
  <c r="E37" i="25"/>
  <c r="F37" i="25"/>
  <c r="E38" i="25"/>
  <c r="F38" i="25"/>
  <c r="E42" i="25"/>
  <c r="F42" i="25"/>
  <c r="E43" i="25"/>
  <c r="F43" i="25"/>
  <c r="E44" i="25"/>
  <c r="F44" i="25"/>
  <c r="E45" i="25"/>
  <c r="F45" i="25"/>
  <c r="E46" i="25"/>
  <c r="F46" i="25"/>
  <c r="E47" i="25"/>
  <c r="F47" i="25"/>
  <c r="E48" i="25"/>
  <c r="F48" i="25"/>
  <c r="E49" i="25"/>
  <c r="F49" i="25"/>
  <c r="E50" i="25"/>
  <c r="F50" i="25"/>
  <c r="E54" i="25"/>
  <c r="F54" i="25"/>
  <c r="E58" i="25"/>
  <c r="F58" i="25"/>
  <c r="E63" i="25"/>
  <c r="F63" i="25"/>
  <c r="E64" i="25"/>
  <c r="F64" i="25"/>
  <c r="E68" i="25"/>
  <c r="F68" i="25"/>
  <c r="E69" i="25"/>
  <c r="F69" i="25"/>
  <c r="E70" i="25"/>
  <c r="F70" i="25"/>
  <c r="E71" i="25"/>
  <c r="F71" i="25"/>
  <c r="E72" i="25"/>
  <c r="F72" i="25"/>
  <c r="E73" i="25"/>
  <c r="F73" i="25"/>
  <c r="E74" i="25"/>
  <c r="F74" i="25"/>
  <c r="E78" i="25"/>
  <c r="F78" i="25"/>
  <c r="E79" i="25"/>
  <c r="F79" i="25"/>
  <c r="R36" i="29"/>
  <c r="R35" i="29"/>
  <c r="R34" i="29"/>
  <c r="R33" i="29"/>
  <c r="R32" i="29"/>
  <c r="R31" i="29"/>
  <c r="F49" i="29"/>
  <c r="F50" i="29"/>
  <c r="F51" i="29"/>
  <c r="F52" i="29"/>
  <c r="F53" i="29"/>
  <c r="F54" i="29"/>
  <c r="F55" i="29"/>
  <c r="F48" i="29"/>
  <c r="D28" i="25"/>
  <c r="G28" i="25"/>
  <c r="C88" i="26"/>
  <c r="B88" i="26"/>
  <c r="C84" i="26"/>
  <c r="B84" i="26"/>
  <c r="C83" i="26"/>
  <c r="B83" i="26"/>
  <c r="C79" i="26"/>
  <c r="C78" i="26"/>
  <c r="B79" i="26"/>
  <c r="B78" i="26"/>
  <c r="C86" i="26"/>
  <c r="C81" i="26"/>
  <c r="C76" i="26"/>
  <c r="C69" i="26"/>
  <c r="C70" i="26"/>
  <c r="C71" i="26"/>
  <c r="C72" i="26"/>
  <c r="C73" i="26"/>
  <c r="C74" i="26"/>
  <c r="C68" i="26"/>
  <c r="B69" i="26"/>
  <c r="B70" i="26"/>
  <c r="B71" i="26"/>
  <c r="B72" i="26"/>
  <c r="B73" i="26"/>
  <c r="B74" i="26"/>
  <c r="B68" i="26"/>
  <c r="C66" i="26"/>
  <c r="C64" i="26"/>
  <c r="C63" i="26"/>
  <c r="B64" i="26"/>
  <c r="B63" i="26"/>
  <c r="C61" i="26"/>
  <c r="B60" i="26"/>
  <c r="C58" i="26"/>
  <c r="B58" i="26"/>
  <c r="C56" i="26"/>
  <c r="C52" i="26"/>
  <c r="C43" i="26"/>
  <c r="C44" i="26"/>
  <c r="C45" i="26"/>
  <c r="C46" i="26"/>
  <c r="C47" i="26"/>
  <c r="C48" i="26"/>
  <c r="C49" i="26"/>
  <c r="C50" i="26"/>
  <c r="C42" i="26"/>
  <c r="B43" i="26"/>
  <c r="B44" i="26"/>
  <c r="B45" i="26"/>
  <c r="B46" i="26"/>
  <c r="B47" i="26"/>
  <c r="B48" i="26"/>
  <c r="B49" i="26"/>
  <c r="B50" i="26"/>
  <c r="B42" i="26"/>
  <c r="C40" i="26"/>
  <c r="C37" i="26"/>
  <c r="C38" i="26"/>
  <c r="C36" i="26"/>
  <c r="B37" i="26"/>
  <c r="B38" i="26"/>
  <c r="B36" i="26"/>
  <c r="C34" i="26"/>
  <c r="C30" i="26"/>
  <c r="C32" i="26"/>
  <c r="B32" i="26"/>
  <c r="C28" i="26"/>
  <c r="C27" i="26"/>
  <c r="B28" i="26"/>
  <c r="B27" i="26"/>
  <c r="C88" i="25"/>
  <c r="B88" i="25"/>
  <c r="C84" i="25"/>
  <c r="C83" i="25"/>
  <c r="B84" i="25"/>
  <c r="B83" i="25"/>
  <c r="C79" i="25"/>
  <c r="C78" i="25"/>
  <c r="B79" i="25"/>
  <c r="B78" i="25"/>
  <c r="C76" i="25"/>
  <c r="C69" i="25"/>
  <c r="C70" i="25"/>
  <c r="C71" i="25"/>
  <c r="C72" i="25"/>
  <c r="C73" i="25"/>
  <c r="C74" i="25"/>
  <c r="C68" i="25"/>
  <c r="B69" i="25"/>
  <c r="B70" i="25"/>
  <c r="B71" i="25"/>
  <c r="B72" i="25"/>
  <c r="B73" i="25"/>
  <c r="B74" i="25"/>
  <c r="B68" i="25"/>
  <c r="C64" i="25"/>
  <c r="C63" i="25"/>
  <c r="B64" i="25"/>
  <c r="B63" i="25"/>
  <c r="B60" i="25"/>
  <c r="C54" i="25"/>
  <c r="B54" i="25"/>
  <c r="C66" i="25"/>
  <c r="C61" i="25"/>
  <c r="C56" i="25"/>
  <c r="C52" i="25"/>
  <c r="C43" i="25"/>
  <c r="C44" i="25"/>
  <c r="C45" i="25"/>
  <c r="C46" i="25"/>
  <c r="C47" i="25"/>
  <c r="C48" i="25"/>
  <c r="C49" i="25"/>
  <c r="C50" i="25"/>
  <c r="C42" i="25"/>
  <c r="B43" i="25"/>
  <c r="B44" i="25"/>
  <c r="B45" i="25"/>
  <c r="B46" i="25"/>
  <c r="B47" i="25"/>
  <c r="B48" i="25"/>
  <c r="B49" i="25"/>
  <c r="B50" i="25"/>
  <c r="B42" i="25"/>
  <c r="C40" i="25"/>
  <c r="C34" i="25"/>
  <c r="C30" i="25"/>
  <c r="C37" i="25"/>
  <c r="C38" i="25"/>
  <c r="C36" i="25"/>
  <c r="B37" i="25"/>
  <c r="B38" i="25"/>
  <c r="B36" i="25"/>
  <c r="C32" i="25"/>
  <c r="B32" i="25"/>
  <c r="C28" i="25"/>
  <c r="C27" i="25"/>
  <c r="B28" i="25"/>
  <c r="B27" i="25"/>
  <c r="D81" i="24"/>
  <c r="C81" i="24"/>
  <c r="B81" i="24"/>
  <c r="C79" i="24"/>
  <c r="D77" i="24"/>
  <c r="D76" i="24"/>
  <c r="C77" i="24"/>
  <c r="C76" i="24"/>
  <c r="B77" i="24"/>
  <c r="B76" i="24"/>
  <c r="C74" i="24"/>
  <c r="D72" i="24"/>
  <c r="D71" i="24"/>
  <c r="C72" i="24"/>
  <c r="C71" i="24"/>
  <c r="B72" i="24"/>
  <c r="B71" i="24"/>
  <c r="C69" i="24"/>
  <c r="D62" i="24"/>
  <c r="D63" i="24"/>
  <c r="D64" i="24"/>
  <c r="D65" i="24"/>
  <c r="D66" i="24"/>
  <c r="D67" i="24"/>
  <c r="D61" i="24"/>
  <c r="C62" i="24"/>
  <c r="C63" i="24"/>
  <c r="C64" i="24"/>
  <c r="C65" i="24"/>
  <c r="C66" i="24"/>
  <c r="C67" i="24"/>
  <c r="C61" i="24"/>
  <c r="B62" i="24"/>
  <c r="B63" i="24"/>
  <c r="B64" i="24"/>
  <c r="B65" i="24"/>
  <c r="B66" i="24"/>
  <c r="B67" i="24"/>
  <c r="B61" i="24"/>
  <c r="C59" i="24"/>
  <c r="D57" i="24"/>
  <c r="D56" i="24"/>
  <c r="C57" i="24"/>
  <c r="C56" i="24"/>
  <c r="B57" i="24"/>
  <c r="B56" i="24"/>
  <c r="C54" i="24"/>
  <c r="D51" i="24"/>
  <c r="C51" i="24"/>
  <c r="B51" i="24"/>
  <c r="C49" i="24"/>
  <c r="D47" i="24"/>
  <c r="C47" i="24"/>
  <c r="B47" i="24"/>
  <c r="C45" i="24"/>
  <c r="D36" i="24"/>
  <c r="D37" i="24"/>
  <c r="D38" i="24"/>
  <c r="D39" i="24"/>
  <c r="D40" i="24"/>
  <c r="D41" i="24"/>
  <c r="D42" i="24"/>
  <c r="D43" i="24"/>
  <c r="D35" i="24"/>
  <c r="C36" i="24"/>
  <c r="C37" i="24"/>
  <c r="C38" i="24"/>
  <c r="C39" i="24"/>
  <c r="C40" i="24"/>
  <c r="C41" i="24"/>
  <c r="C42" i="24"/>
  <c r="C43" i="24"/>
  <c r="C35" i="24"/>
  <c r="B36" i="24"/>
  <c r="B37" i="24"/>
  <c r="B38" i="24"/>
  <c r="B39" i="24"/>
  <c r="B40" i="24"/>
  <c r="B41" i="24"/>
  <c r="B42" i="24"/>
  <c r="B43" i="24"/>
  <c r="B35" i="24"/>
  <c r="C33" i="24"/>
  <c r="C30" i="24"/>
  <c r="D30" i="24"/>
  <c r="C31" i="24"/>
  <c r="D31" i="24"/>
  <c r="D29" i="24"/>
  <c r="C29" i="24"/>
  <c r="B30" i="24"/>
  <c r="B31" i="24"/>
  <c r="B29" i="24"/>
  <c r="C27" i="24"/>
  <c r="D25" i="24"/>
  <c r="C25" i="24"/>
  <c r="B25" i="24"/>
  <c r="C23" i="24"/>
  <c r="C21" i="24"/>
  <c r="D21" i="24"/>
  <c r="C20" i="24"/>
  <c r="B21" i="24"/>
  <c r="B20" i="24"/>
  <c r="K28" i="26" l="1"/>
  <c r="J28" i="26"/>
  <c r="D84" i="28"/>
  <c r="E84" i="28"/>
  <c r="F84" i="28"/>
  <c r="D85" i="28"/>
  <c r="E85" i="28"/>
  <c r="F85" i="28"/>
  <c r="D86" i="28"/>
  <c r="E86" i="28"/>
  <c r="F86" i="28"/>
  <c r="D87" i="28"/>
  <c r="E87" i="28"/>
  <c r="F87" i="28"/>
  <c r="D76" i="28"/>
  <c r="E76" i="28"/>
  <c r="F76" i="28"/>
  <c r="D77" i="28"/>
  <c r="E77" i="28"/>
  <c r="F77" i="28"/>
  <c r="D78" i="28"/>
  <c r="E78" i="28"/>
  <c r="F78" i="28"/>
  <c r="D79" i="28"/>
  <c r="E79" i="28"/>
  <c r="F79" i="28"/>
  <c r="D71" i="28"/>
  <c r="E71" i="28"/>
  <c r="F71" i="28"/>
  <c r="D66" i="28"/>
  <c r="E66" i="28"/>
  <c r="F66" i="28"/>
  <c r="D60" i="28"/>
  <c r="E60" i="28"/>
  <c r="F60" i="28"/>
  <c r="D61" i="28"/>
  <c r="E61" i="28"/>
  <c r="F61" i="28"/>
  <c r="F59" i="28"/>
  <c r="E59" i="28"/>
  <c r="D59" i="28"/>
  <c r="D49" i="28"/>
  <c r="E49" i="28"/>
  <c r="F49" i="28"/>
  <c r="D50" i="28"/>
  <c r="E50" i="28"/>
  <c r="F50" i="28"/>
  <c r="D51" i="28"/>
  <c r="E51" i="28"/>
  <c r="F51" i="28"/>
  <c r="D52" i="28"/>
  <c r="E52" i="28"/>
  <c r="F52" i="28"/>
  <c r="D53" i="28"/>
  <c r="E53" i="28"/>
  <c r="F53" i="28"/>
  <c r="D54" i="28"/>
  <c r="E54" i="28"/>
  <c r="F54" i="28"/>
  <c r="D55" i="28"/>
  <c r="E55" i="28"/>
  <c r="F55" i="28"/>
  <c r="F83" i="28"/>
  <c r="E83" i="28"/>
  <c r="D83" i="28"/>
  <c r="F75" i="28"/>
  <c r="E75" i="28"/>
  <c r="D75" i="28"/>
  <c r="F70" i="28"/>
  <c r="E70" i="28"/>
  <c r="D70" i="28"/>
  <c r="F65" i="28"/>
  <c r="E65" i="28"/>
  <c r="D65" i="28"/>
  <c r="F48" i="28"/>
  <c r="E48" i="28"/>
  <c r="D48" i="28"/>
  <c r="F84" i="29"/>
  <c r="F85" i="29"/>
  <c r="F86" i="29"/>
  <c r="F87" i="29"/>
  <c r="F83" i="29"/>
  <c r="F76" i="29"/>
  <c r="F77" i="29"/>
  <c r="F78" i="29"/>
  <c r="F79" i="29"/>
  <c r="F75" i="29"/>
  <c r="B84" i="29"/>
  <c r="B85" i="29"/>
  <c r="B86" i="29"/>
  <c r="B87" i="29"/>
  <c r="B83" i="29"/>
  <c r="B76" i="29"/>
  <c r="B77" i="29"/>
  <c r="B78" i="29"/>
  <c r="B79" i="29"/>
  <c r="B75" i="29"/>
  <c r="F71" i="29"/>
  <c r="F70" i="29"/>
  <c r="B71" i="29"/>
  <c r="B70" i="29"/>
  <c r="F66" i="29"/>
  <c r="F65" i="29"/>
  <c r="B66" i="29"/>
  <c r="B65" i="29"/>
  <c r="F60" i="29"/>
  <c r="F61" i="29"/>
  <c r="F59" i="29"/>
  <c r="B60" i="29"/>
  <c r="B61" i="29"/>
  <c r="B59" i="29"/>
  <c r="B49" i="29"/>
  <c r="B50" i="29"/>
  <c r="B51" i="29"/>
  <c r="B52" i="29"/>
  <c r="B53" i="29"/>
  <c r="B54" i="29"/>
  <c r="B55" i="29"/>
  <c r="B48" i="29"/>
  <c r="F36" i="29"/>
  <c r="F37" i="29"/>
  <c r="F38" i="29"/>
  <c r="F39" i="29"/>
  <c r="F40" i="29"/>
  <c r="F41" i="29"/>
  <c r="F42" i="29"/>
  <c r="F43" i="29"/>
  <c r="F44" i="29"/>
  <c r="F35" i="29"/>
  <c r="B36" i="29"/>
  <c r="B37" i="29"/>
  <c r="B38" i="29"/>
  <c r="B39" i="29"/>
  <c r="B40" i="29"/>
  <c r="B41" i="29"/>
  <c r="B42" i="29"/>
  <c r="B43" i="29"/>
  <c r="B44" i="29"/>
  <c r="B35" i="29"/>
  <c r="F28" i="29"/>
  <c r="F29" i="29"/>
  <c r="F30" i="29"/>
  <c r="F31" i="29"/>
  <c r="F27" i="29"/>
  <c r="B31" i="29"/>
  <c r="B28" i="29"/>
  <c r="B29" i="29"/>
  <c r="B30" i="29"/>
  <c r="B27" i="29"/>
  <c r="C85" i="28"/>
  <c r="C86" i="28"/>
  <c r="C87" i="28"/>
  <c r="C83" i="28"/>
  <c r="B84" i="28"/>
  <c r="B85" i="28"/>
  <c r="B86" i="28"/>
  <c r="B87" i="28"/>
  <c r="B83" i="28"/>
  <c r="C76" i="28"/>
  <c r="C77" i="28"/>
  <c r="C78" i="28"/>
  <c r="C79" i="28"/>
  <c r="C75" i="28"/>
  <c r="B76" i="28"/>
  <c r="B77" i="28"/>
  <c r="B78" i="28"/>
  <c r="B79" i="28"/>
  <c r="B75" i="28"/>
  <c r="C71" i="28"/>
  <c r="C70" i="28"/>
  <c r="B71" i="28"/>
  <c r="B70" i="28"/>
  <c r="C66" i="28"/>
  <c r="C65" i="28"/>
  <c r="B66" i="28"/>
  <c r="B65" i="28"/>
  <c r="C60" i="28"/>
  <c r="C61" i="28"/>
  <c r="C59" i="28"/>
  <c r="B60" i="28"/>
  <c r="B61" i="28"/>
  <c r="B59" i="28"/>
  <c r="C49" i="28"/>
  <c r="C50" i="28"/>
  <c r="C51" i="28"/>
  <c r="C52" i="28"/>
  <c r="C53" i="28"/>
  <c r="C54" i="28"/>
  <c r="C55" i="28"/>
  <c r="C48" i="28"/>
  <c r="B49" i="28"/>
  <c r="B50" i="28"/>
  <c r="B51" i="28"/>
  <c r="B52" i="28"/>
  <c r="B53" i="28"/>
  <c r="B54" i="28"/>
  <c r="B55" i="28"/>
  <c r="B48" i="28"/>
  <c r="C36" i="28"/>
  <c r="C37" i="28"/>
  <c r="C38" i="28"/>
  <c r="C39" i="28"/>
  <c r="C40" i="28"/>
  <c r="C41" i="28"/>
  <c r="C42" i="28"/>
  <c r="C43" i="28"/>
  <c r="C44" i="28"/>
  <c r="C35" i="28"/>
  <c r="B36" i="28"/>
  <c r="B37" i="28"/>
  <c r="B38" i="28"/>
  <c r="B39" i="28"/>
  <c r="B40" i="28"/>
  <c r="B41" i="28"/>
  <c r="B42" i="28"/>
  <c r="B43" i="28"/>
  <c r="B44" i="28"/>
  <c r="B35" i="28"/>
  <c r="B28" i="28"/>
  <c r="B29" i="28"/>
  <c r="B30" i="28"/>
  <c r="B31" i="28"/>
  <c r="B27" i="28"/>
  <c r="D71" i="27"/>
  <c r="D73" i="27"/>
  <c r="D74" i="27"/>
  <c r="D75" i="27"/>
  <c r="C73" i="27"/>
  <c r="C74" i="27"/>
  <c r="C75" i="27"/>
  <c r="B73" i="27"/>
  <c r="B74" i="27"/>
  <c r="B75" i="27"/>
  <c r="D72" i="27"/>
  <c r="C72" i="27"/>
  <c r="B72" i="27"/>
  <c r="C71" i="27"/>
  <c r="B71" i="27"/>
  <c r="B64" i="27"/>
  <c r="C64" i="27"/>
  <c r="D64" i="27"/>
  <c r="B65" i="27"/>
  <c r="C65" i="27"/>
  <c r="D65" i="27"/>
  <c r="B66" i="27"/>
  <c r="C66" i="27"/>
  <c r="D66" i="27"/>
  <c r="B67" i="27"/>
  <c r="C67" i="27"/>
  <c r="D67" i="27"/>
  <c r="D63" i="27"/>
  <c r="C63" i="27"/>
  <c r="B63" i="27"/>
  <c r="C59" i="27"/>
  <c r="D59" i="27"/>
  <c r="D58" i="27"/>
  <c r="C58" i="27"/>
  <c r="B59" i="27"/>
  <c r="B58" i="27" a="1"/>
  <c r="B58" i="27" s="1"/>
  <c r="D53" i="27"/>
  <c r="C53" i="27"/>
  <c r="D54" i="27"/>
  <c r="C54" i="27"/>
  <c r="B53" i="27"/>
  <c r="B54" i="27"/>
  <c r="B48" i="27"/>
  <c r="C48" i="27"/>
  <c r="D48" i="27"/>
  <c r="B49" i="27"/>
  <c r="C49" i="27"/>
  <c r="D49" i="27"/>
  <c r="D47" i="27"/>
  <c r="C47" i="27"/>
  <c r="B47" i="27"/>
  <c r="B37" i="27"/>
  <c r="C37" i="27"/>
  <c r="D37" i="27"/>
  <c r="B38" i="27"/>
  <c r="C38" i="27"/>
  <c r="D38" i="27"/>
  <c r="B39" i="27"/>
  <c r="C39" i="27"/>
  <c r="D39" i="27"/>
  <c r="B40" i="27"/>
  <c r="C40" i="27"/>
  <c r="D40" i="27"/>
  <c r="B41" i="27"/>
  <c r="C41" i="27"/>
  <c r="D41" i="27"/>
  <c r="B42" i="27"/>
  <c r="C42" i="27"/>
  <c r="D42" i="27"/>
  <c r="B43" i="27"/>
  <c r="C43" i="27"/>
  <c r="D43" i="27"/>
  <c r="D36" i="27"/>
  <c r="C36" i="27"/>
  <c r="B36" i="27"/>
  <c r="B24" i="27"/>
  <c r="C24" i="27"/>
  <c r="D24" i="27"/>
  <c r="B25" i="27"/>
  <c r="C25" i="27"/>
  <c r="D25" i="27"/>
  <c r="B26" i="27"/>
  <c r="C26" i="27"/>
  <c r="D26" i="27"/>
  <c r="B27" i="27"/>
  <c r="C27" i="27"/>
  <c r="D27" i="27"/>
  <c r="B28" i="27"/>
  <c r="C28" i="27"/>
  <c r="D28" i="27"/>
  <c r="B29" i="27"/>
  <c r="C29" i="27"/>
  <c r="D29" i="27"/>
  <c r="B30" i="27"/>
  <c r="C30" i="27"/>
  <c r="D30" i="27"/>
  <c r="B31" i="27"/>
  <c r="C31" i="27"/>
  <c r="D31" i="27"/>
  <c r="B32" i="27"/>
  <c r="C32" i="27"/>
  <c r="D32" i="27"/>
  <c r="D23" i="27"/>
  <c r="C23" i="27"/>
  <c r="B23" i="27"/>
  <c r="D16" i="27"/>
  <c r="D17" i="27"/>
  <c r="D18" i="27"/>
  <c r="D19" i="27"/>
  <c r="D15" i="27"/>
  <c r="C28" i="28"/>
  <c r="C29" i="28"/>
  <c r="C30" i="28"/>
  <c r="C31" i="28"/>
  <c r="C27" i="28"/>
  <c r="C16" i="27"/>
  <c r="C17" i="27"/>
  <c r="C18" i="27"/>
  <c r="C19" i="27"/>
  <c r="C15" i="27"/>
  <c r="B16" i="27"/>
  <c r="B17" i="27"/>
  <c r="B18" i="27"/>
  <c r="B19" i="27"/>
  <c r="B15" i="27"/>
  <c r="J87" i="29"/>
  <c r="I87" i="29"/>
  <c r="H87" i="29"/>
  <c r="G87" i="29"/>
  <c r="J86" i="29"/>
  <c r="I86" i="29"/>
  <c r="H86" i="29"/>
  <c r="G86" i="29"/>
  <c r="J85" i="29"/>
  <c r="I85" i="29"/>
  <c r="H85" i="29"/>
  <c r="G85" i="29"/>
  <c r="J84" i="29"/>
  <c r="I84" i="29"/>
  <c r="H84" i="29"/>
  <c r="G84" i="29"/>
  <c r="J83" i="29"/>
  <c r="I83" i="29"/>
  <c r="H83" i="29"/>
  <c r="G83" i="29"/>
  <c r="J79" i="29"/>
  <c r="I79" i="29"/>
  <c r="H79" i="29"/>
  <c r="G79" i="29"/>
  <c r="J78" i="29"/>
  <c r="I78" i="29"/>
  <c r="H78" i="29"/>
  <c r="G78" i="29"/>
  <c r="J77" i="29"/>
  <c r="I77" i="29"/>
  <c r="H77" i="29"/>
  <c r="G77" i="29"/>
  <c r="J76" i="29"/>
  <c r="I76" i="29"/>
  <c r="H76" i="29"/>
  <c r="G76" i="29"/>
  <c r="J75" i="29"/>
  <c r="I75" i="29"/>
  <c r="H75" i="29"/>
  <c r="G75" i="29"/>
  <c r="J71" i="29"/>
  <c r="I71" i="29"/>
  <c r="H71" i="29"/>
  <c r="G71" i="29"/>
  <c r="J70" i="29"/>
  <c r="I70" i="29"/>
  <c r="H70" i="29"/>
  <c r="G70" i="29"/>
  <c r="J66" i="29"/>
  <c r="I66" i="29"/>
  <c r="H66" i="29"/>
  <c r="G66" i="29"/>
  <c r="J65" i="29"/>
  <c r="I65" i="29"/>
  <c r="H65" i="29"/>
  <c r="G65" i="29"/>
  <c r="J61" i="29"/>
  <c r="I61" i="29"/>
  <c r="H61" i="29"/>
  <c r="G61" i="29"/>
  <c r="J60" i="29"/>
  <c r="I60" i="29"/>
  <c r="H60" i="29"/>
  <c r="G60" i="29"/>
  <c r="J59" i="29"/>
  <c r="I59" i="29"/>
  <c r="H59" i="29"/>
  <c r="G59" i="29"/>
  <c r="J55" i="29"/>
  <c r="I55" i="29"/>
  <c r="H55" i="29"/>
  <c r="G55" i="29"/>
  <c r="J54" i="29"/>
  <c r="I54" i="29"/>
  <c r="H54" i="29"/>
  <c r="G54" i="29"/>
  <c r="J53" i="29"/>
  <c r="I53" i="29"/>
  <c r="H53" i="29"/>
  <c r="G53" i="29"/>
  <c r="J52" i="29"/>
  <c r="I52" i="29"/>
  <c r="H52" i="29"/>
  <c r="G52" i="29"/>
  <c r="J51" i="29"/>
  <c r="I51" i="29"/>
  <c r="H51" i="29"/>
  <c r="G51" i="29"/>
  <c r="J50" i="29"/>
  <c r="I50" i="29"/>
  <c r="H50" i="29"/>
  <c r="G50" i="29"/>
  <c r="L50" i="29" s="1"/>
  <c r="J49" i="29"/>
  <c r="I49" i="29"/>
  <c r="H49" i="29"/>
  <c r="G49" i="29"/>
  <c r="L49" i="29" s="1"/>
  <c r="J48" i="29"/>
  <c r="I48" i="29"/>
  <c r="H48" i="29"/>
  <c r="G48" i="29"/>
  <c r="L48" i="29" s="1"/>
  <c r="J44" i="29"/>
  <c r="I44" i="29"/>
  <c r="H44" i="29"/>
  <c r="G44" i="29"/>
  <c r="L44" i="29" s="1"/>
  <c r="J43" i="29"/>
  <c r="I43" i="29"/>
  <c r="H43" i="29"/>
  <c r="G43" i="29"/>
  <c r="L43" i="29" s="1"/>
  <c r="J42" i="29"/>
  <c r="I42" i="29"/>
  <c r="H42" i="29"/>
  <c r="G42" i="29"/>
  <c r="L42" i="29" s="1"/>
  <c r="J41" i="29"/>
  <c r="I41" i="29"/>
  <c r="H41" i="29"/>
  <c r="G41" i="29"/>
  <c r="L41" i="29" s="1"/>
  <c r="J40" i="29"/>
  <c r="I40" i="29"/>
  <c r="H40" i="29"/>
  <c r="G40" i="29"/>
  <c r="L40" i="29" s="1"/>
  <c r="J39" i="29"/>
  <c r="I39" i="29"/>
  <c r="H39" i="29"/>
  <c r="G39" i="29"/>
  <c r="L39" i="29" s="1"/>
  <c r="J38" i="29"/>
  <c r="I38" i="29"/>
  <c r="H38" i="29"/>
  <c r="G38" i="29"/>
  <c r="L38" i="29" s="1"/>
  <c r="J37" i="29"/>
  <c r="I37" i="29"/>
  <c r="H37" i="29"/>
  <c r="G37" i="29"/>
  <c r="L37" i="29" s="1"/>
  <c r="J36" i="29"/>
  <c r="I36" i="29"/>
  <c r="H36" i="29"/>
  <c r="G36" i="29"/>
  <c r="L36" i="29" s="1"/>
  <c r="J35" i="29"/>
  <c r="I35" i="29"/>
  <c r="H35" i="29"/>
  <c r="G35" i="29"/>
  <c r="L35" i="29" s="1"/>
  <c r="J31" i="29"/>
  <c r="I31" i="29"/>
  <c r="AE31" i="29" s="1"/>
  <c r="H31" i="29"/>
  <c r="G31" i="29"/>
  <c r="J30" i="29"/>
  <c r="I30" i="29"/>
  <c r="H30" i="29"/>
  <c r="G30" i="29"/>
  <c r="L30" i="29" s="1"/>
  <c r="J29" i="29"/>
  <c r="I29" i="29"/>
  <c r="H29" i="29"/>
  <c r="G29" i="29"/>
  <c r="L29" i="29" s="1"/>
  <c r="J28" i="29"/>
  <c r="I28" i="29"/>
  <c r="H28" i="29"/>
  <c r="G28" i="29"/>
  <c r="L28" i="29" s="1"/>
  <c r="J27" i="29"/>
  <c r="I27" i="29"/>
  <c r="H27" i="29"/>
  <c r="G27" i="29"/>
  <c r="G84" i="28"/>
  <c r="G85" i="28"/>
  <c r="G86" i="28"/>
  <c r="G87" i="28"/>
  <c r="G83" i="28"/>
  <c r="G76" i="28"/>
  <c r="G77" i="28"/>
  <c r="G78" i="28"/>
  <c r="G79" i="28"/>
  <c r="G75" i="28"/>
  <c r="G71" i="28"/>
  <c r="G70" i="28"/>
  <c r="G66" i="28"/>
  <c r="G65" i="28"/>
  <c r="G60" i="28"/>
  <c r="G61" i="28"/>
  <c r="G59" i="28"/>
  <c r="G49" i="28"/>
  <c r="G50" i="28"/>
  <c r="G51" i="28"/>
  <c r="G52" i="28"/>
  <c r="G53" i="28"/>
  <c r="G54" i="28"/>
  <c r="G55" i="28"/>
  <c r="G48" i="28"/>
  <c r="N27" i="29" l="1"/>
  <c r="M27" i="29"/>
  <c r="L27" i="29"/>
  <c r="L31" i="29"/>
  <c r="T33" i="29" s="1"/>
  <c r="M31" i="29"/>
  <c r="N31" i="29"/>
  <c r="AC31" i="29"/>
  <c r="AD31" i="29"/>
  <c r="M29" i="29"/>
  <c r="N29" i="29"/>
  <c r="N42" i="29"/>
  <c r="N40" i="29"/>
  <c r="N44" i="29"/>
  <c r="N36" i="29"/>
  <c r="M87" i="29"/>
  <c r="L87" i="29"/>
  <c r="N87" i="29"/>
  <c r="L86" i="29"/>
  <c r="N86" i="29"/>
  <c r="M86" i="29"/>
  <c r="L85" i="29"/>
  <c r="M85" i="29"/>
  <c r="N85" i="29"/>
  <c r="L84" i="29"/>
  <c r="M84" i="29"/>
  <c r="N84" i="29"/>
  <c r="L83" i="29"/>
  <c r="M83" i="29"/>
  <c r="N83" i="29"/>
  <c r="L79" i="29"/>
  <c r="M79" i="29"/>
  <c r="N79" i="29"/>
  <c r="L78" i="29"/>
  <c r="M78" i="29"/>
  <c r="N78" i="29"/>
  <c r="L77" i="29"/>
  <c r="M77" i="29"/>
  <c r="N77" i="29"/>
  <c r="L76" i="29"/>
  <c r="M76" i="29"/>
  <c r="N76" i="29"/>
  <c r="L75" i="29"/>
  <c r="N75" i="29"/>
  <c r="M75" i="29"/>
  <c r="L71" i="29"/>
  <c r="M71" i="29"/>
  <c r="N71" i="29"/>
  <c r="L70" i="29"/>
  <c r="M70" i="29"/>
  <c r="N70" i="29"/>
  <c r="M66" i="29"/>
  <c r="L66" i="29"/>
  <c r="N66" i="29"/>
  <c r="L65" i="29"/>
  <c r="M65" i="29"/>
  <c r="N65" i="29"/>
  <c r="L61" i="29"/>
  <c r="T34" i="29" s="1"/>
  <c r="M61" i="29"/>
  <c r="U34" i="29" s="1"/>
  <c r="V34" i="29" s="1"/>
  <c r="N61" i="29"/>
  <c r="W34" i="29" s="1"/>
  <c r="L60" i="29"/>
  <c r="M60" i="29"/>
  <c r="N60" i="29"/>
  <c r="L59" i="29"/>
  <c r="M59" i="29"/>
  <c r="N59" i="29"/>
  <c r="L55" i="29"/>
  <c r="M55" i="29"/>
  <c r="N55" i="29"/>
  <c r="L54" i="29"/>
  <c r="M54" i="29"/>
  <c r="N54" i="29"/>
  <c r="L53" i="29"/>
  <c r="M53" i="29"/>
  <c r="N53" i="29"/>
  <c r="L52" i="29"/>
  <c r="M52" i="29"/>
  <c r="N52" i="29"/>
  <c r="L51" i="29"/>
  <c r="M51" i="29"/>
  <c r="N51" i="29"/>
  <c r="N49" i="29"/>
  <c r="N38" i="29"/>
  <c r="M30" i="29"/>
  <c r="N30" i="29"/>
  <c r="N28" i="29"/>
  <c r="M28" i="29"/>
  <c r="M50" i="29"/>
  <c r="N50" i="29"/>
  <c r="M48" i="29"/>
  <c r="N48" i="29"/>
  <c r="M49" i="29"/>
  <c r="N43" i="29"/>
  <c r="N35" i="29"/>
  <c r="N37" i="29"/>
  <c r="N39" i="29"/>
  <c r="N41" i="29"/>
  <c r="M36" i="29"/>
  <c r="M38" i="29"/>
  <c r="M40" i="29"/>
  <c r="M42" i="29"/>
  <c r="M44" i="29"/>
  <c r="M35" i="29"/>
  <c r="M37" i="29"/>
  <c r="M39" i="29"/>
  <c r="M41" i="29"/>
  <c r="M43" i="29"/>
  <c r="T32" i="29" l="1"/>
  <c r="X34" i="29"/>
  <c r="T31" i="29"/>
  <c r="U33" i="29"/>
  <c r="V33" i="29" s="1"/>
  <c r="U31" i="29"/>
  <c r="W31" i="29"/>
  <c r="R38" i="29"/>
  <c r="S33" i="29" s="1"/>
  <c r="W33" i="29"/>
  <c r="X33" i="29" s="1"/>
  <c r="U32" i="29"/>
  <c r="V32" i="29" s="1"/>
  <c r="W32" i="29"/>
  <c r="G88" i="26"/>
  <c r="F88" i="26"/>
  <c r="E88" i="26"/>
  <c r="D88" i="26"/>
  <c r="G84" i="26"/>
  <c r="F84" i="26"/>
  <c r="E84" i="26"/>
  <c r="D84" i="26"/>
  <c r="I84" i="26" s="1"/>
  <c r="G83" i="26"/>
  <c r="F83" i="26"/>
  <c r="E83" i="26"/>
  <c r="D83" i="26"/>
  <c r="G79" i="26"/>
  <c r="F79" i="26"/>
  <c r="E79" i="26"/>
  <c r="D79" i="26"/>
  <c r="G78" i="26"/>
  <c r="F78" i="26"/>
  <c r="E78" i="26"/>
  <c r="D78" i="26"/>
  <c r="G74" i="26"/>
  <c r="F74" i="26"/>
  <c r="E74" i="26"/>
  <c r="D74" i="26"/>
  <c r="I74" i="26" s="1"/>
  <c r="G73" i="26"/>
  <c r="F73" i="26"/>
  <c r="E73" i="26"/>
  <c r="D73" i="26"/>
  <c r="I73" i="26" s="1"/>
  <c r="G72" i="26"/>
  <c r="F72" i="26"/>
  <c r="E72" i="26"/>
  <c r="D72" i="26"/>
  <c r="I72" i="26" s="1"/>
  <c r="G71" i="26"/>
  <c r="F71" i="26"/>
  <c r="E71" i="26"/>
  <c r="D71" i="26"/>
  <c r="I71" i="26" s="1"/>
  <c r="G70" i="26"/>
  <c r="F70" i="26"/>
  <c r="E70" i="26"/>
  <c r="D70" i="26"/>
  <c r="I70" i="26" s="1"/>
  <c r="G69" i="26"/>
  <c r="F69" i="26"/>
  <c r="E69" i="26"/>
  <c r="D69" i="26"/>
  <c r="I69" i="26" s="1"/>
  <c r="G68" i="26"/>
  <c r="F68" i="26"/>
  <c r="E68" i="26"/>
  <c r="D68" i="26"/>
  <c r="G64" i="26"/>
  <c r="F64" i="26"/>
  <c r="E64" i="26"/>
  <c r="D64" i="26"/>
  <c r="G63" i="26"/>
  <c r="F63" i="26"/>
  <c r="E63" i="26"/>
  <c r="D63" i="26"/>
  <c r="G58" i="26"/>
  <c r="F58" i="26"/>
  <c r="E58" i="26"/>
  <c r="D58" i="26"/>
  <c r="G54" i="26"/>
  <c r="F54" i="26"/>
  <c r="E54" i="26"/>
  <c r="D54" i="26"/>
  <c r="G50" i="26"/>
  <c r="F50" i="26"/>
  <c r="E50" i="26"/>
  <c r="D50" i="26"/>
  <c r="G49" i="26"/>
  <c r="F49" i="26"/>
  <c r="E49" i="26"/>
  <c r="D49" i="26"/>
  <c r="I49" i="26" s="1"/>
  <c r="G48" i="26"/>
  <c r="F48" i="26"/>
  <c r="E48" i="26"/>
  <c r="D48" i="26"/>
  <c r="G47" i="26"/>
  <c r="F47" i="26"/>
  <c r="E47" i="26"/>
  <c r="D47" i="26"/>
  <c r="I47" i="26" s="1"/>
  <c r="G46" i="26"/>
  <c r="F46" i="26"/>
  <c r="E46" i="26"/>
  <c r="D46" i="26"/>
  <c r="G45" i="26"/>
  <c r="F45" i="26"/>
  <c r="E45" i="26"/>
  <c r="D45" i="26"/>
  <c r="G44" i="26"/>
  <c r="F44" i="26"/>
  <c r="E44" i="26"/>
  <c r="D44" i="26"/>
  <c r="G43" i="26"/>
  <c r="F43" i="26"/>
  <c r="E43" i="26"/>
  <c r="D43" i="26"/>
  <c r="G42" i="26"/>
  <c r="F42" i="26"/>
  <c r="E42" i="26"/>
  <c r="D42" i="26"/>
  <c r="G38" i="26"/>
  <c r="F38" i="26"/>
  <c r="E38" i="26"/>
  <c r="D38" i="26"/>
  <c r="G37" i="26"/>
  <c r="F37" i="26"/>
  <c r="E37" i="26"/>
  <c r="D37" i="26"/>
  <c r="G36" i="26"/>
  <c r="F36" i="26"/>
  <c r="E36" i="26"/>
  <c r="D36" i="26"/>
  <c r="G32" i="26"/>
  <c r="F32" i="26"/>
  <c r="E32" i="26"/>
  <c r="D32" i="26"/>
  <c r="I32" i="26" s="1"/>
  <c r="G27" i="26"/>
  <c r="F27" i="26"/>
  <c r="E27" i="26"/>
  <c r="D27" i="26"/>
  <c r="G88" i="25"/>
  <c r="F88" i="25"/>
  <c r="E88" i="25"/>
  <c r="D88" i="25"/>
  <c r="G84" i="25"/>
  <c r="F84" i="25"/>
  <c r="E84" i="25"/>
  <c r="D84" i="25"/>
  <c r="G83" i="25"/>
  <c r="F83" i="25"/>
  <c r="E83" i="25"/>
  <c r="D83" i="25"/>
  <c r="G79" i="25"/>
  <c r="D79" i="25"/>
  <c r="G78" i="25"/>
  <c r="D78" i="25"/>
  <c r="D69" i="25"/>
  <c r="G69" i="25"/>
  <c r="D70" i="25"/>
  <c r="G70" i="25"/>
  <c r="D71" i="25"/>
  <c r="G71" i="25"/>
  <c r="D72" i="25"/>
  <c r="G72" i="25"/>
  <c r="D73" i="25"/>
  <c r="G73" i="25"/>
  <c r="D74" i="25"/>
  <c r="G74" i="25"/>
  <c r="G68" i="25"/>
  <c r="D68" i="25"/>
  <c r="G64" i="25"/>
  <c r="D64" i="25"/>
  <c r="G63" i="25"/>
  <c r="D63" i="25"/>
  <c r="G58" i="25"/>
  <c r="D58" i="25"/>
  <c r="G54" i="25"/>
  <c r="D54" i="25"/>
  <c r="D43" i="25"/>
  <c r="G43" i="25"/>
  <c r="D44" i="25"/>
  <c r="G44" i="25"/>
  <c r="D45" i="25"/>
  <c r="G45" i="25"/>
  <c r="D46" i="25"/>
  <c r="G46" i="25"/>
  <c r="D47" i="25"/>
  <c r="G47" i="25"/>
  <c r="D48" i="25"/>
  <c r="G48" i="25"/>
  <c r="D49" i="25"/>
  <c r="G49" i="25"/>
  <c r="D50" i="25"/>
  <c r="G50" i="25"/>
  <c r="G42" i="25"/>
  <c r="D42" i="25"/>
  <c r="D37" i="25"/>
  <c r="G37" i="25"/>
  <c r="D38" i="25"/>
  <c r="G38" i="25"/>
  <c r="G36" i="25"/>
  <c r="D36" i="25"/>
  <c r="G32" i="25"/>
  <c r="D32" i="25"/>
  <c r="G27" i="25"/>
  <c r="D27" i="25"/>
  <c r="K72" i="26" l="1"/>
  <c r="K70" i="26"/>
  <c r="J70" i="26"/>
  <c r="J88" i="26"/>
  <c r="K88" i="26"/>
  <c r="I88" i="26"/>
  <c r="J84" i="26"/>
  <c r="K84" i="26"/>
  <c r="K83" i="26"/>
  <c r="I83" i="26"/>
  <c r="J83" i="26"/>
  <c r="I79" i="26"/>
  <c r="J79" i="26"/>
  <c r="K79" i="26"/>
  <c r="I78" i="26"/>
  <c r="J78" i="26"/>
  <c r="K78" i="26"/>
  <c r="K74" i="26"/>
  <c r="J74" i="26"/>
  <c r="K73" i="26"/>
  <c r="J73" i="26"/>
  <c r="J72" i="26"/>
  <c r="J71" i="26"/>
  <c r="K71" i="26"/>
  <c r="J69" i="26"/>
  <c r="K69" i="26"/>
  <c r="I68" i="26"/>
  <c r="J68" i="26"/>
  <c r="K68" i="26"/>
  <c r="I64" i="26"/>
  <c r="J64" i="26"/>
  <c r="K64" i="26"/>
  <c r="J63" i="26"/>
  <c r="K63" i="26"/>
  <c r="I63" i="26"/>
  <c r="J58" i="26"/>
  <c r="Q74" i="26" s="1"/>
  <c r="R74" i="26" s="1"/>
  <c r="K58" i="26"/>
  <c r="S74" i="26" s="1"/>
  <c r="T74" i="26" s="1"/>
  <c r="I58" i="26"/>
  <c r="P74" i="26" s="1"/>
  <c r="I54" i="26"/>
  <c r="J54" i="26"/>
  <c r="K54" i="26"/>
  <c r="K49" i="26"/>
  <c r="J49" i="26"/>
  <c r="J47" i="26"/>
  <c r="K47" i="26"/>
  <c r="K45" i="26"/>
  <c r="I45" i="26"/>
  <c r="J45" i="26"/>
  <c r="J32" i="26"/>
  <c r="K32" i="26"/>
  <c r="X32" i="29"/>
  <c r="X31" i="29"/>
  <c r="V31" i="29"/>
  <c r="I50" i="26"/>
  <c r="J50" i="26"/>
  <c r="K50" i="26"/>
  <c r="J48" i="26"/>
  <c r="I48" i="26"/>
  <c r="P73" i="26" s="1"/>
  <c r="K48" i="26"/>
  <c r="I46" i="26"/>
  <c r="J46" i="26"/>
  <c r="K46" i="26"/>
  <c r="I44" i="26"/>
  <c r="J44" i="26"/>
  <c r="K44" i="26"/>
  <c r="I43" i="26"/>
  <c r="J43" i="26"/>
  <c r="K43" i="26"/>
  <c r="I42" i="26"/>
  <c r="J42" i="26"/>
  <c r="K42" i="26"/>
  <c r="I37" i="26"/>
  <c r="J37" i="26"/>
  <c r="K37" i="26"/>
  <c r="J38" i="26"/>
  <c r="K38" i="26"/>
  <c r="I38" i="26"/>
  <c r="I36" i="26"/>
  <c r="J36" i="26"/>
  <c r="K36" i="26"/>
  <c r="I27" i="26"/>
  <c r="J27" i="26"/>
  <c r="K27" i="26"/>
  <c r="S34" i="29"/>
  <c r="S32" i="29"/>
  <c r="S31" i="29"/>
  <c r="S35" i="29"/>
  <c r="S36" i="29"/>
  <c r="N76" i="26"/>
  <c r="O69" i="26" s="1"/>
  <c r="Q70" i="26" l="1"/>
  <c r="P70" i="26"/>
  <c r="Q73" i="26"/>
  <c r="R73" i="26" s="1"/>
  <c r="P71" i="26"/>
  <c r="S69" i="26"/>
  <c r="Q72" i="26"/>
  <c r="P69" i="26"/>
  <c r="Q69" i="26"/>
  <c r="S72" i="26"/>
  <c r="P72" i="26"/>
  <c r="S38" i="29"/>
  <c r="S73" i="26"/>
  <c r="T73" i="26" s="1"/>
  <c r="S71" i="26"/>
  <c r="Q71" i="26"/>
  <c r="S70" i="26"/>
  <c r="O74" i="26"/>
  <c r="O70" i="26"/>
  <c r="O72" i="26"/>
  <c r="O73" i="26"/>
  <c r="O71" i="26"/>
  <c r="R70" i="26" l="1"/>
  <c r="T70" i="26"/>
  <c r="T72" i="26"/>
  <c r="R72" i="26"/>
  <c r="R71" i="26"/>
  <c r="T71" i="26"/>
  <c r="R69" i="26"/>
  <c r="T69" i="26"/>
  <c r="O76" i="2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<sst xmlns="http://schemas.openxmlformats.org/spreadsheetml/2006/main" count="3073" uniqueCount="824">
  <si>
    <t>Where ?</t>
  </si>
  <si>
    <t>Links</t>
  </si>
  <si>
    <t>Scope</t>
  </si>
  <si>
    <t>Criteria</t>
  </si>
  <si>
    <t>https://ec.europa.eu/environment/gpp/pdf/191113_EU%20GPP%20criteria%20for%20public%20space%20maintenance_SWD%20(404)%202019%20final.pdf</t>
  </si>
  <si>
    <t>Outdoor cleaning products</t>
  </si>
  <si>
    <t>Technical Specification</t>
  </si>
  <si>
    <t>Selection Criterion</t>
  </si>
  <si>
    <t>Contract Performance Clause</t>
  </si>
  <si>
    <t>EU level</t>
  </si>
  <si>
    <t>National level</t>
  </si>
  <si>
    <t>Date</t>
  </si>
  <si>
    <t>EU green public procurement criteria for public space maintenance</t>
  </si>
  <si>
    <t>The cleaning products used to provide the cleaning services must comply with the requirements of the relevant technical specifications of Outdoor cleaning products at comprehensive level</t>
  </si>
  <si>
    <t xml:space="preserve">Compostable bin bags </t>
  </si>
  <si>
    <t xml:space="preserve">Points will be awarded to bin bags used to collect biowaste that are compostable </t>
  </si>
  <si>
    <t>Award Criterion</t>
  </si>
  <si>
    <t>The tenderers must have written procedures on PM10 street dust reduction measures which must be implemented by means of the following best practices (or other relevant measures)</t>
  </si>
  <si>
    <t xml:space="preserve">Reduction of PM10 street dust </t>
  </si>
  <si>
    <t>Grown according to the requirements laid down in Regulation (EC) No 834/2007, or equivalent</t>
  </si>
  <si>
    <t>Heavy metals</t>
  </si>
  <si>
    <t>Physical contaminants</t>
  </si>
  <si>
    <t xml:space="preserve">The content of glass, metal and plastic with mesh size of &gt; 2 mm (the sum of each contribution) in the final product must not exceed 0.5%, measured in terms of dry weight. </t>
  </si>
  <si>
    <t>Product performance</t>
  </si>
  <si>
    <t>Primary pathogens</t>
  </si>
  <si>
    <t xml:space="preserve">Automatic irrigation </t>
  </si>
  <si>
    <t xml:space="preserve">The automatic irrigation systems must allow for detailed parametrisation, enabling: 
- different irrigation zones to be set up; 
- the volume of dispensed water to be adjusted by zones; 
- watering time periods to be programmed by zones; 
- the soil humidity level to be measured and the irrigation to be automatically blocked by zones when the soil humidity level is high enough (as defined by the contracting authority), for example after rain. 
</t>
  </si>
  <si>
    <t xml:space="preserve">Pest control and invasive alien species management </t>
  </si>
  <si>
    <t>This plan will take into account local or national policies for the control of invasive alien species and European policies on invasive alien species (EU Regulation 1143/2014). The plan must comply with the provisions of EU Directive 2009/128/EC on the sustainable use of pesticides and according to local policies on the use of chemicals.</t>
  </si>
  <si>
    <t>Water</t>
  </si>
  <si>
    <t>Watering practices</t>
  </si>
  <si>
    <t>Waste management</t>
  </si>
  <si>
    <t xml:space="preserve">Gardening practices and enhancement of biodiversity </t>
  </si>
  <si>
    <t>Biodiversity</t>
  </si>
  <si>
    <t>Emissions</t>
  </si>
  <si>
    <t xml:space="preserve">The spreader model must comply with the requirements on distribution performance set by EN 15597-2, which comprises the following parameters: 
i. dosage 
ii. spreader start 
iii. lateral distribution </t>
  </si>
  <si>
    <t xml:space="preserve">Battery rechargeability and quality </t>
  </si>
  <si>
    <t>The machinery must be supplied with its technical specifications and user information relevant for operating the machinery with reduced fuel and energy consumption and for maintaining, and extending its lifespan</t>
  </si>
  <si>
    <t xml:space="preserve">Water recirculation systems </t>
  </si>
  <si>
    <t xml:space="preserve">Vehicle noise </t>
  </si>
  <si>
    <t xml:space="preserve">Points will be awarded to the vehicles with noise emissions compliant with the Phase 3 limits of Regulation (EU) No 540/2014. The noise emissions will be tested according to Annex II of Regulation (EU) No 540/2014. </t>
  </si>
  <si>
    <t>Sweepers</t>
  </si>
  <si>
    <t xml:space="preserve">Points will be awarded to sweepers with a lower guaranteed sound power level, according to Directive 2000/14/EC. </t>
  </si>
  <si>
    <t xml:space="preserve">GHG emissions </t>
  </si>
  <si>
    <t xml:space="preserve">The tenderer must offer a service fleet that includes the use of cycles and cycle trailers, which may be electrically power assisted cycles, to minimise the use of motorised vehicles, according to the measures to minimise the environmental issues set by the TS1 Environmental management practices within the common criteria for service categories. </t>
  </si>
  <si>
    <t xml:space="preserve">Note: this criterion is not applicable to special purpose vehicles, i.e. truck-mounted sweepers. </t>
  </si>
  <si>
    <t>Fuels</t>
  </si>
  <si>
    <t xml:space="preserve">At least 15% of the methane supply must be renewable methane. </t>
  </si>
  <si>
    <t xml:space="preserve">If the contracting authority is requiring sweepers that use water for dust suppression 
Tenders offering a service fleet will be awarded points in proportion to the share of vehicles equipped with a water recirculation system. </t>
  </si>
  <si>
    <t>Noise emissions</t>
  </si>
  <si>
    <t>Points will be awarded to those tenders offering a service fleet totally composed of vehicles compliant with the AC on vehicle noise emissions</t>
  </si>
  <si>
    <t xml:space="preserve">Low viscosity lubricant oils </t>
  </si>
  <si>
    <t xml:space="preserve">The contractor must replace the worn tyres of vehicles providing the service with new tyres with external rolling noise emission levels 3dB below the maximum established in Regulation (EC) No 661/2009 Annex II Part C. This is equivalent to the top category (of the three available) of the EU tyre label external rolling noise class. 
The external rolling noise emissions will be tested according to Annex I of Regulation (EC) No 1222/2009. 
The contractor will keep records, which must be made available to the contracting authority. The contracting authority may set rules for penalties for non-compliance. 
</t>
  </si>
  <si>
    <t xml:space="preserve">Environmental management measures </t>
  </si>
  <si>
    <t xml:space="preserve">Staff training </t>
  </si>
  <si>
    <t>Other</t>
  </si>
  <si>
    <t>Production phase</t>
  </si>
  <si>
    <t>Distribution phase</t>
  </si>
  <si>
    <t>Consumption/Use phase</t>
  </si>
  <si>
    <t>End of Life phase</t>
  </si>
  <si>
    <t>Completely accomplished</t>
  </si>
  <si>
    <t>Partially realized</t>
  </si>
  <si>
    <t>Not yet Considered</t>
  </si>
  <si>
    <t>Not applicable</t>
  </si>
  <si>
    <t>Durability</t>
  </si>
  <si>
    <t>Resources efficiency</t>
  </si>
  <si>
    <t>Reuse</t>
  </si>
  <si>
    <t>Renew/recover</t>
  </si>
  <si>
    <t>Recycle</t>
  </si>
  <si>
    <t>Buy recycled</t>
  </si>
  <si>
    <t>?</t>
  </si>
  <si>
    <t>Porto current status</t>
  </si>
  <si>
    <t>https://ec.europa.eu/environment/gpp/pdf/190927_EU_GPP_criteria_for_food_and_catering_services_SWD_(2019)_366_final.pdf</t>
  </si>
  <si>
    <t>CE strategies</t>
  </si>
  <si>
    <t>Type of contract</t>
  </si>
  <si>
    <t>Provision of services</t>
  </si>
  <si>
    <t>Provision of a product-service system</t>
  </si>
  <si>
    <t>Old</t>
  </si>
  <si>
    <t>New</t>
  </si>
  <si>
    <t>Recover</t>
  </si>
  <si>
    <t>Repurpose</t>
  </si>
  <si>
    <t>Remanufacture</t>
  </si>
  <si>
    <t>Refurbish</t>
  </si>
  <si>
    <t>Repair</t>
  </si>
  <si>
    <t>Re-use</t>
  </si>
  <si>
    <t>Reduce</t>
  </si>
  <si>
    <t>Rethink</t>
  </si>
  <si>
    <t>Refuse</t>
  </si>
  <si>
    <t>CE categories</t>
  </si>
  <si>
    <t>Useful application of materials</t>
  </si>
  <si>
    <t>Extend lifespan of product and its parts</t>
  </si>
  <si>
    <t>Smarter product use and manufacture</t>
  </si>
  <si>
    <t>CO2eq+carbon</t>
  </si>
  <si>
    <t>Circular waste management</t>
  </si>
  <si>
    <t>Reuse &amp; recycling</t>
  </si>
  <si>
    <t>Closing loops</t>
  </si>
  <si>
    <t>Climate change</t>
  </si>
  <si>
    <t>Energy self sufficiency</t>
  </si>
  <si>
    <t>Purchasing procedure phase</t>
  </si>
  <si>
    <t>aspect to consider</t>
  </si>
  <si>
    <t>Planning</t>
  </si>
  <si>
    <t>Porto environmental prioritisation aspects</t>
  </si>
  <si>
    <t>Procurement documents</t>
  </si>
  <si>
    <t>Contract management</t>
  </si>
  <si>
    <t>Supply of goods</t>
  </si>
  <si>
    <t>CRITERIA</t>
  </si>
  <si>
    <t>VERIFICATION</t>
  </si>
  <si>
    <t>HOW</t>
  </si>
  <si>
    <t>WHAT ?</t>
  </si>
  <si>
    <t>WHERE ?</t>
  </si>
  <si>
    <t>IDEA 1</t>
  </si>
  <si>
    <t>IDEA 2</t>
  </si>
  <si>
    <t>TYPE OF CONTRACT</t>
  </si>
  <si>
    <t>PREPARATION PHASE</t>
  </si>
  <si>
    <t>WRITING TENDER DOCUMENTS</t>
  </si>
  <si>
    <t>drop down list</t>
  </si>
  <si>
    <t>NOTES</t>
  </si>
  <si>
    <t>LINKS</t>
  </si>
  <si>
    <t>SOURCE</t>
  </si>
  <si>
    <t>DATE</t>
  </si>
  <si>
    <t>SCOPE</t>
  </si>
  <si>
    <t>Versão</t>
  </si>
  <si>
    <t>ADDITIONAL INFORMATION</t>
  </si>
  <si>
    <t>LIFE CYCLE STAGE</t>
  </si>
  <si>
    <t>CIRCULARITY STRATEGIES</t>
  </si>
  <si>
    <t>CE CATEGORIES</t>
  </si>
  <si>
    <t>Consumption phase</t>
  </si>
  <si>
    <t>PORTO SITUATION</t>
  </si>
  <si>
    <t>CURRENT STATUS</t>
  </si>
  <si>
    <t>Type of of outputs generated:</t>
  </si>
  <si>
    <t>exemplos</t>
  </si>
  <si>
    <t>intuito do contrato</t>
  </si>
  <si>
    <t>Distribution performance</t>
  </si>
  <si>
    <t>Operation and maintenance</t>
  </si>
  <si>
    <t xml:space="preserve">Tyre noise 
Note: This CPC does not apply to retreaded tyres </t>
  </si>
  <si>
    <t>Water recirculation</t>
  </si>
  <si>
    <t>Competences of the tender</t>
  </si>
  <si>
    <t>Why?</t>
  </si>
  <si>
    <t>Animal welfare</t>
  </si>
  <si>
    <t>What?</t>
  </si>
  <si>
    <t>Circular Procurement Scan</t>
  </si>
  <si>
    <t>Organic plants</t>
  </si>
  <si>
    <t>Pest management</t>
  </si>
  <si>
    <t>Additional ornamental plants</t>
  </si>
  <si>
    <t xml:space="preserve">Grown according to IPM principles as defined by the UN Food and Agricultural Organisation (FAO) </t>
  </si>
  <si>
    <t>Points will be awarded in proportion to each 10% improvement from the minimum technical specification of certified IPM or organic ornamental plant</t>
  </si>
  <si>
    <t>Containers and packaging</t>
  </si>
  <si>
    <t xml:space="preserve">Plants must be delivered in containers (or crates or boxes in the case of small plants) One of the following (in order of priority): 
- reusable (the tenderer must have a take-back system in place) 
- recyclable (if there are municipal collection facilities in place for recycling) 
- compostable according to the EN 14995:2007 or EN 13432:2000 standard, if there are municipal composting facilities accepting such items. 
</t>
  </si>
  <si>
    <t>The ornamental plants purchased must be native.</t>
  </si>
  <si>
    <t xml:space="preserve"> If alien species are planted, it must be ascertained that they will not become invasive. </t>
  </si>
  <si>
    <t>Soil treatment</t>
  </si>
  <si>
    <t xml:space="preserve">Procurement of plants </t>
  </si>
  <si>
    <t>Procurement of soil treatment</t>
  </si>
  <si>
    <t xml:space="preserve">Materials allowed and not allowed as organic constituents
Materials derived from the recycling or recovery of sludge allowed
</t>
  </si>
  <si>
    <t xml:space="preserve">The following materials are allowed as organic constituents of a final product: 
- Materials derived from the recycling of bio-waste from separate collection
- Materials derived from categories 2 and 3 animal by-products 
- Materials derived from fecal matter, straw and other natural non-hazardous agricultural or forestry material 
- Materials derived from any other biomass by-products, 
- Materials derived from recycling or recovery of any other biomass waste not mentioned above, </t>
  </si>
  <si>
    <t xml:space="preserve">The content of some elements in the final product or constituent must not exceed the values shown below, measured in terms of dry weight (DW) of the product. </t>
  </si>
  <si>
    <t xml:space="preserve">Products must not adversely affect plant emergence and subsequent growth; 
The organic matter as loss on ignition of the final product must be at least 15% dry weight (% DW); 
The dry matter content of the final product must be at least 25% of the fresh weight (% FW). 
</t>
  </si>
  <si>
    <t xml:space="preserve">he content of primary pathogens in the final product must not exceed the following levels: 
a) Salmonella spp: absent in 25g fresh weight; 
b) E.coli: &lt;1000 CFU/g fresh weight (CFU: colony-forming units). </t>
  </si>
  <si>
    <t xml:space="preserve">Watering practices must: 
- use rain, reclaimed, recycled or phreatic water when technically possible. 
- minimise the use of potable water. 
- apply mulching to avoid evaporation in the areas specified by the contracting authority. 
- use automatic irrigation systems as provided by the contracting authority and fit the volume of water dispensed to match plant needs. In this case the contractor will be in charge of the maintenance of the said irrigation system. 
- deliver water directly to the root zone where possible. 
- avoid watering the surface in the hottest parts of the day when evaporation is greatest, particularly in summer. 
</t>
  </si>
  <si>
    <t>Waste produced when carrying out gardening services must be collected separately and managed as follows (the contracting authority can/should limit the management options according to the local circumstances)</t>
  </si>
  <si>
    <t xml:space="preserve">The contractor must carry out gardening practices to enhance biodiversity that may involve a combination of the following: 
- ensuring that no species exceeds X% of all the ornamental plants or trees planted 
- developing spontaneous natural flora and fauna 
- implementing best landscaping and forestry activities measures
</t>
  </si>
  <si>
    <t xml:space="preserve">Procurement of green spaces maintenance </t>
  </si>
  <si>
    <t>Space maintenance service</t>
  </si>
  <si>
    <t>The fleet must be composed of the following shares of vehicles equipped with one of the eligible technologies set by the core TS1 Technological improvement options to reduce GHG emissions of vehicles.</t>
  </si>
  <si>
    <t>Cyclelogistics 
(in cities where the urban infrastructure is suitable)</t>
  </si>
  <si>
    <t xml:space="preserve">Rolling resistance </t>
  </si>
  <si>
    <t xml:space="preserve">The contractor must replace the worn tyres of vehicles providing the service with: 
a) new tyres that comply with the highest fuel energy efficiency class for rolling resistance expressed in kg/tonne, as defined by Regulation (EC) No 1222/2009 of the European Parliament and of the Council of 25 November 2009 on the labelling of tyres with respect to fuel efficiency and other essential parameters. This contract performance clause must not prevent the use of tyres with the highest wet grip class where justified by safety, </t>
  </si>
  <si>
    <t xml:space="preserve">Unless the manufacturer of the vehicle recommends other types of lubricant, the contractor must replace the lubricants of the vehicles, providing the service with low viscosity engine lubricant oils (LVL). LVL are those corresponding to SAE grade number 0W30 or 5W30 or equivalent. </t>
  </si>
  <si>
    <t>Space maintenance service management</t>
  </si>
  <si>
    <t>The tenderer must have relevant competences and experience in providing environmentally conscious maintenance services</t>
  </si>
  <si>
    <t xml:space="preserve">The tenderers must have written procedures to: 
1. monitor, record and implement measures 
2. maintain the vehicles fleet and the machinery fleet according to the manufacturer’s recommendations; 
3. evaluate the deployment of the plan and operational procedures, by tracking the evolution of indicators1 and the implementation of the measures and procedures in real practice; 
4. implement the necessary actions to correct deviations from the plan, and if possible prevent them in the future. </t>
  </si>
  <si>
    <t xml:space="preserve">For the duration of the contract, the contractor must have in place an internal staff training programme* or provide staff with the means to participate in an external training programme that covers the topics listed below, where they are pertinent to the tasks performed by the staff member, as part of the contract. </t>
  </si>
  <si>
    <t>Procurement of green spaces cleaning services</t>
  </si>
  <si>
    <t>Outdoor cleaning services</t>
  </si>
  <si>
    <t xml:space="preserve">Cleaning products used to provide the cleaning services </t>
  </si>
  <si>
    <t>Procurement of green spaces cleaning products</t>
  </si>
  <si>
    <t xml:space="preserve">All cleaning products used must not be classified and labelled as being acutely toxic, a specific target organ toxicant, a respiratory or skin sensitiser, carcinogenic, mutagenic or toxic for reproduction, or hazardous to the environment, or flammable 
Cleaning products must be provided with the recommended dosing systems </t>
  </si>
  <si>
    <t>Procurement of green spaces machinery and services</t>
  </si>
  <si>
    <t>Machinery products and services</t>
  </si>
  <si>
    <t xml:space="preserve">Engine exhaust emissions 
Zero exhaust emissions 
Machine engine exhaust emissions 
Air pollutant emissions performance </t>
  </si>
  <si>
    <t xml:space="preserve">The engine exhaust emissions of the mobile machinery must comply with regulations.
Points will be awarded to machines that can demonstrate zero exhaust emissions capability.
Mobile machinery used in carrying out the service must be in compliance with the existing target emissions.
The air pollutant emissions performance of the engine of the fleet of sweepers and spreaders used in carrying out the service must be in compliance with the exiisting target  </t>
  </si>
  <si>
    <t xml:space="preserve">Points will be awarded for the provision of battery-powered machinery employing rechargeable batteries with lower heavy metal concentration than those specified below: 
1. Mercury &lt; 0.1 ppm 
2. Cadmium &lt; 1.0 ppm 
3. Lead &lt; 5 ppm 
All the machines must be equipped with battery systems compliant with the technical specification Battery rechargeability and quality. 
</t>
  </si>
  <si>
    <t>Machinery Lubricants</t>
  </si>
  <si>
    <t xml:space="preserve">Hydraulic fluids, gear oils, chainsaw oils, two-stroke oils and greases used in public space maintenance (PSM) machinery must not have a health or environmental hazard statement at the time of application (Lowest classification limit in Regulation (EC) No. 1272/2008). The cumulative mass percentage of substances present in the hydraulic fluids and greases that are both non-biodegradable and bioaccumulative must not be more than 0.1% (w/w). 
For four-stroke lubricants, unless the manufacturer of the machinery recommends another type of lubricant, the lubricant of the machinery must be low viscosity engine lubricant oils (LVL) or re-refined lubricant oils, with a minimum of 25% re-refined base oils. LVL oils are those corresponding to SAE grade number 0W30 or 5W30 or equivalent. </t>
  </si>
  <si>
    <t>Procurement of vehicles for green spaces maintenance</t>
  </si>
  <si>
    <t>Vehicles</t>
  </si>
  <si>
    <t xml:space="preserve">Technological options to reduce GHG emissions 
Air pollutant emissions performance 
Air conditioning gases 
Improved air pollutant emissions performance </t>
  </si>
  <si>
    <t>The vehicles must be equipped with technologies demonstrating  GHG emissions reduction and adequated performances</t>
  </si>
  <si>
    <t xml:space="preserve">Tyre pressure monitoring systems (TPMS) 
Vehicle tyres – rolling resistance 
Vehicle tyres – retreaded tyres </t>
  </si>
  <si>
    <t xml:space="preserve">LCVs and heavy-duty vehicles must be equipped with tyre pressure monitoring systems (TPMS) or with sensors that enable the monitoring at the operator site. 
The vehicles must be equipped with: 
a) Tyres that comply with the highest fuel energy efficiency class for rolling resistance expressed in kg/tonne or b) Retreaded tyres. 
Points will be awarded to special purpose vehicles equipped with retreaded tyres. 
</t>
  </si>
  <si>
    <t xml:space="preserve">If the contracting authority is requiring sweepers that use water for dust suppression. Sweepers must be equipped with a water recirculation system, meaning a system that recirculates part of the water that is used for dust suppression. The water is sprayed and then removed together with the dust by the sweeper. The machine filters the wastewater, which is then recirculated to the water tank. </t>
  </si>
  <si>
    <t>Add criteria Porto</t>
  </si>
  <si>
    <t>NA</t>
  </si>
  <si>
    <t>Aspects</t>
  </si>
  <si>
    <t>Environment</t>
  </si>
  <si>
    <t>Social indicators</t>
  </si>
  <si>
    <t>Circular Economy</t>
  </si>
  <si>
    <t xml:space="preserve">Total </t>
  </si>
  <si>
    <t xml:space="preserve">Nº </t>
  </si>
  <si>
    <t>%</t>
  </si>
  <si>
    <t>More info</t>
  </si>
  <si>
    <t>Yes</t>
  </si>
  <si>
    <t>No</t>
  </si>
  <si>
    <t>current</t>
  </si>
  <si>
    <t>future</t>
  </si>
  <si>
    <t>N.A.</t>
  </si>
  <si>
    <t>Applicable</t>
  </si>
  <si>
    <t>Not Applicable</t>
  </si>
  <si>
    <t>Here</t>
  </si>
  <si>
    <t>Applicability to Porto</t>
  </si>
  <si>
    <t>Here ????</t>
  </si>
  <si>
    <t>Comments</t>
  </si>
  <si>
    <t xml:space="preserve">RESULTS </t>
  </si>
  <si>
    <r>
      <rPr>
        <sz val="11"/>
        <color rgb="FFFF0000"/>
        <rFont val="Calibri"/>
        <family val="2"/>
        <scheme val="minor"/>
      </rPr>
      <t>explicação</t>
    </r>
    <r>
      <rPr>
        <sz val="11"/>
        <color theme="1"/>
        <rFont val="Calibri"/>
        <family val="2"/>
        <scheme val="minor"/>
      </rPr>
      <t xml:space="preserve">
</t>
    </r>
  </si>
  <si>
    <t>See below where and how you need to improve:</t>
  </si>
  <si>
    <t>Sustainability aspects</t>
  </si>
  <si>
    <t>explicação</t>
  </si>
  <si>
    <t>Porto Circular Procurement Guidelines</t>
  </si>
  <si>
    <t xml:space="preserve">                     Porto Circular Procurement Guidelines</t>
  </si>
  <si>
    <t xml:space="preserve">           Porto Circular Procurement Guidelines</t>
  </si>
  <si>
    <t>https://encpe.apambiente.pt/sites/default/files/documentos/Manual_GT5_Produtos_Alimentares_Servicos_Catering_Divulgacao.pdf</t>
  </si>
  <si>
    <t>O grupo de produtos de Espaços Verde inclui produtos e serviços para a concepção, instalação e manutenção de espaços verdes. Os serviços relacionados com a concepção, instalação e manutenção de espaços verdes podem ser executados por serviço público ou podem ser subcontratados (por entidade). (fonte: Criteria for the sustainable procurement of Green Spaces Version: 1.5, October 2011)</t>
  </si>
  <si>
    <t>Aqui</t>
  </si>
  <si>
    <t>Aspectos dos Espaços Verdes</t>
  </si>
  <si>
    <t>Os espaços verdes são um dos elementos do complexo do sistema urbano. É um elemento dinâmico e essencial para a qualidade de vida de uma determinada área de uma cidade.
A sua concepção deve ser contemplada por um conjunto de considerações tendo sempre presente os objetivos de circularidade e sustentabilidade durante as várias fases do seu ciclo de vida.
As fases de concepção, implementação e manutenção e gestão de um espaço verde devem ser cuidadas desde o início do processo de concurso público e no caderno de encargos. Tudo está de acordo com os objetivos inicialmente definidos para este espaço.
Além das espécies que serão utilizadas de acordo com as necessidades de localização e manutenção (água, poda e outras necessidades)
Os espaços verdes apresentam outros tipos de elementos que auxiliam na sua preservação, desde acessibilidades, sistemas de informação, percursos pedonais ou ciclistas, zonas de lazer, iluminação pública, equipamentos urbanos diversos, etc.
As estratégias de circularidade devem ser usadas no nível da aquisição de produtos, serviços ou sistemas produto-serviço para este conjunto de interagentes dinâmicos neste sistema.
Contemplar todos esses aspectos em um processo de aquisição é meio caminho andado para o sucesso do espaço verde e para que sua gestão seja feita de forma mais eficiente, circular e sustentável.</t>
  </si>
  <si>
    <t>FOLHAS SUMÁRIO</t>
  </si>
  <si>
    <t>Plantas ornamentais</t>
  </si>
  <si>
    <t>Critério</t>
  </si>
  <si>
    <t>O quê ?</t>
  </si>
  <si>
    <t>Porquê ?</t>
  </si>
  <si>
    <t>Aspetos da sustentabilidade</t>
  </si>
  <si>
    <t>Mais informação</t>
  </si>
  <si>
    <t>Especificação técnica</t>
  </si>
  <si>
    <t>Critério de seleção</t>
  </si>
  <si>
    <t>Critério de majoração</t>
  </si>
  <si>
    <t>Cláusula de execução do contrato</t>
  </si>
  <si>
    <t>Tratamento do solo</t>
  </si>
  <si>
    <t>Cultivadas de acordo com os requisitos estabelecidos pelo Regulamento (CE) n.º 834/2007 ou outros equivalentes</t>
  </si>
  <si>
    <t xml:space="preserve">O proponente deve fornecer as informações (nome e quantidade) das plantas ornamentais a fornecer no âmbito da execução do contrato, indicando especificamente os produtos que cumprem o requisito para produção orgânica ou PIC.
Devem ser aceites registos documentados da transação que permitam a verificação do cumprimento de plantas individuais ou lotes de plantas, bem como a rastreabilidade até ao ponto de certificação. Tal inclui uma certificação válida para produção orgânica ou PIC
</t>
  </si>
  <si>
    <t>pag 19</t>
  </si>
  <si>
    <t>Produtos</t>
  </si>
  <si>
    <t>Plantas  orgânicas</t>
  </si>
  <si>
    <t>Nota: para reduzir o consumo de água e fertilizantes, as plantas ornamentais adquiridas devem ser espécies adequadas para as condições de desenvolvimento locais (por exemplo, acidez do solo, precipitação média, variação da temperatura ao longo do ano, etc.). A autoridade local deve fornecer uma lista de espécies consideradas adequadas para as condições de desenvolvimento locais.</t>
  </si>
  <si>
    <t>Critérios para contratos públicos ecológicos da UE relativos à manutenção de espaços públicos</t>
  </si>
  <si>
    <t>https://ec.europa.eu/environment/gpp/pdf/191113_EU_GPP_criteria_for_public_space_maintenance_SWD_(404)_2019_final_PT.pdf</t>
  </si>
  <si>
    <t>Proteção Integrada de Culturas (PIC)</t>
  </si>
  <si>
    <t>Cultivadas de acordo com os princípios definidos no programa de proteção integrada das culturas da Organização para a Alimentação e a Agricultura (FAO) das Nações Unidas ou com a Diretiva 2009/128/CE da UE.</t>
  </si>
  <si>
    <t>Ver nota explicativa no documento (page 29)</t>
  </si>
  <si>
    <t>Embalagens reutilizáveis, recicláveis e compostáveis</t>
  </si>
  <si>
    <t>As plantas devem ser fornecidas em recetáculos (ou caixotes ou caixas no caso de plantas pequenas) que sejam um dos seguintes (por ordem de prioridade):
− reutilizáveis (o proponente deve ter implementado um sistema de devolução),
− recicláveis (caso existam instalações urbanas de recolha para reciclagem),
− compostáveis, de acordo com as normas EN 14995:2007 ou EN 13432:2000, caso existam instalações urbanas de compostagem que aceitam tais elementos.</t>
  </si>
  <si>
    <t>Caso os recetáculos sejam reutilizáveis, os proponentes devem fornecer uma descrição do sistema de devolução. Além disso, os proponentes devem apresentar uma cópia do acordo assinado com o viveiro, caso não sejam o viveiro.
Caso os recetáculos sejam recicláveis, deve ser apresentada uma declaração de cumprimento deste critério.
Caso os recetáculos sejam compostáveis, os proponentes devem apresentar relatórios de ensaio que comprovem que a composição dos materiais cumpre os requisitos de acordo com as normas EN 14995:2007, EN 13432:2000 ou outras equivalentes.</t>
  </si>
  <si>
    <t>Espécies exóticas invasoras</t>
  </si>
  <si>
    <t>As plantas ornamentais adquiridas devem ser nativas.</t>
  </si>
  <si>
    <t>O proponente deve apresentar as informações (nome) das plantas ornamentais a fornecer.</t>
  </si>
  <si>
    <t>Nota: deve ser dada preferência a espécies nativas da zona. Caso sejam plantadas espécies exóticas, deve-se assegurar que as mesmas não se tornarão invasoras e ter em conta as políticas locais ou nacionais para o controlo de espécies exóticas invasoras, bem como as políticas europeias relativas a espécies exóticas invasoras [Regulamento (UE) n.º 1143/2014].</t>
  </si>
  <si>
    <t>Componentes orgânicos dos corretivos de solos e das coberturas</t>
  </si>
  <si>
    <t xml:space="preserve">Matérias admitidas como componentes orgânicos dos produtos finais:
− matérias provenientes da reciclagem de biorresíduos originários da recolha seletiva, na aceção do artigo 3.º da Diretiva 2008/98/CE do Parlamento Europeu e do Conselho, − matérias provenientes de subprodutos animais das categorias 2 e 3, em conformidade com o artigo 32.º do Regulamento (CE) n.º 1069/2009 do Parlamento Europeu e do Conselho e com as normas técnicas estabelecidas pelo Regulamento (UE) n.º 142/2011, que aplica aquele,
− matérias provenientes de matérias fecais, palha e outras matérias naturais não perigosas de origem agrícola ou silvícola definidas no artigo 2.º, n.º 1, alínea f), da Diretiva 2008/98/CE,
− matérias provenientes de subprodutos de biomassa não referidos acima, de acordo com a definição de subproduto do artigo 5.º da Diretiva 2008/98/CE, sob reserva do referido nos pontos 2) e 3) infra,
− matérias provenientes da reciclagem ou recuperação de resíduos de biomassa não referidos acima, sob reserva do referido nos pontos 2) e 3) infra.
</t>
  </si>
  <si>
    <t xml:space="preserve">
O proponente deve fornecer uma composição detalhada do produto, informações sobre a origem da matéria orgânica e uma declaração de conformidade com os requisitos estipulados supra.
Os produtos com o rótulo ecológico da UE para suportes de cultura, corretivos de solos e coberturas, em conformidade com a Decisão 2015/2099/CE da Comissão, ou com outro rótulo ecológico de tipo I pertinente que cumpra os critérios enunciados serão considerados conformes. São ainda aceites outros instrumentos adequados de prova, tais como um ficheiro técnico do fabricante ou um relatório de ensaio emitido por um organismo independente.</t>
  </si>
  <si>
    <t>Ver nota explicativa no documento (página 34)</t>
  </si>
  <si>
    <t>Matérias admitidas como componentes orgânicos</t>
  </si>
  <si>
    <t>Matérias não admitidas como componentes orgânicos</t>
  </si>
  <si>
    <t>Matérias não admitidas como componentes orgânicos dos produtos finais:
− turfa,
− matérias total ou parcialmente provenientes da fração orgânica de resíduos domésticos urbanos mistos, separada por processos mecânicos, físico-químicos, biológicos e/ou manuais,
− matérias total ou parcialmente provenientes de lamas originárias do tratamento de águas residuais urbanas e de lamas originárias da indústria papeleira,
− matérias total ou parcialmente provenientes de subprodutos animais da categoria 1 definida no Regulamento (CE) n.º 1069/2009,
− matérias total ou parcialmente provenientes de lamas distintas das admitidas no ponto 3) infra.</t>
  </si>
  <si>
    <t xml:space="preserve"> Matérias admitidas provenientes da reciclagem ou recuperação de lamas</t>
  </si>
  <si>
    <t xml:space="preserve">São apenas admitidas matérias provenientes da reciclagem ou recuperação de lamas se estas cumprirem os seguintes requisitos:
a) Lamas identificadas como um dos seguintes tipos de resíduos, de acordo com a lista europeia de resíduos estabelecida na Decisão 2000/532/CE da Comissão:
− 020305 lamas do tratamento local de efluentes da preparação e processamento de frutos, legumes, cereais, óleos alimentares, cacau, café, chá e tabaco; resíduos da produção de conservas; resíduos da produção de leveduras e extratos de leveduras e da preparação e fermentação de melaços,
− 020403 lamas do tratamento local de efluentes do processamento de açúcar,
− 020502 lamas do tratamento local de efluentes da indústria de laticínios,
− 020603 lamas do tratamento local de efluentes da indústria de panificação, pastelaria e confeitaria,
− 020705 lamas do tratamento local de efluentes da produção de bebidas alcoólicas e não alcoólicas (excluindo café, chá e cacau);
b) Lamas provenientes de uma fonte única, ou seja, não houve mistura com efluentes ou lamas exteriores ao processo de produção específico.
</t>
  </si>
  <si>
    <t>Contaminantes fisicos</t>
  </si>
  <si>
    <t>Metais pesados</t>
  </si>
  <si>
    <t>O teor dos seguintes elementos no produto final ou componente não deve ser superior aos valores apresentados infra, em relação à massa seca do produto.</t>
  </si>
  <si>
    <t>Os proponentes devem fornecer os relatórios de ensaio pertinentes (norma EN 13650 ou outra equivalente; norma EN 16175 ou outra equivalente para o Hg) que comprovem o cumprimento do critério estipulado supra.
Os produtos com o rótulo ecológico da UE para suportes de cultura, corretivos de solos e coberturas, em conformidade com a Decisão 2015/2099/CE da Comissão, ou com outro rótulo ecológico de tipo I pertinente que cumpra os critérios enunciados serão considerados conformes. São ainda aceites outros instrumentos adequados de prova, tais como um ficheiro técnico do fabricante ou um relatório de ensaio emitido por um organismo independente.</t>
  </si>
  <si>
    <t>O teor em vidro, metal e plástico com malhagem superior a 2 mm (a soma de cada percentagem) no produto final não deve ser superior a 0,5 %, em relação à massa seca.</t>
  </si>
  <si>
    <t>Os proponentes devem fornecer os relatórios de ensaio pertinentes (norma CEN/TS 16202 ou outra equivalente) que comprovem o cumprimento do critério estipulado supra.
Os produtos com o rótulo ecológico da UE para suportes de cultura, corretivos de solos e coberturas, em conformidade com a Decisão 2015/2099/CE da Comissão, ou com outro rótulo ecológico de tipo I pertinente que cumpra os critérios enunciados serão considerados conformes. São ainda aceites outros instrumentos adequados de prova, tais como um ficheiro técnico do fabricante ou um relatório de ensaio emitido por um organismo independente.</t>
  </si>
  <si>
    <t>Desempenho do produto</t>
  </si>
  <si>
    <t xml:space="preserve">Os proponentes devem fornecer os relatórios de ensaio pertinentes (a: norma EN 16086-1 ou outra equivalente; b: norma EN 13039 ou outra equivalente; c: norma EN 13040 ou outra equivalente) que comprovem o cumprimento do critério estipulado supra.
Os produtos com o rótulo ecológico da UE para suportes de cultura, corretivos de solos e coberturas, em conformidade com a Decisão 2015/2099/CE da Comissão, ou com outro rótulo ecológico de tipo I pertinente que cumpra os critérios enunciados serão considerados conformes. São ainda aceites outros instrumentos adequados de prova, tais como um ficheiro técnico do fabricante ou um relatório de ensaio emitido por um organismo independente.
</t>
  </si>
  <si>
    <t>Agentes patogénicos primários nos corretivos de solos</t>
  </si>
  <si>
    <t xml:space="preserve">O teor de agentes patogénicos primários no produto final não deve exceder os seguintes níveis:
a) Salmonella spp: ausente em 25 g (massa fresca);
b) E. coli: &lt; 1 000 UFC/g (massa fresca) [UFC: unidade formadora de colónias].
</t>
  </si>
  <si>
    <t xml:space="preserve">Os proponentes devem fornecer os relatórios de ensaio pertinentes (a: norma Isso 6579 ou outra equivalente; b: norma CEN/TR 16193) que comprovem o cumprimento do critério estipulado supra.
Os produtos com o rótulo ecológico da UE para suportes de cultura, corretivos de solos e coberturas, em conformidade com a Decisão 2015/2099/CE da Comissão, ou com outro rótulo ecológico de tipo I pertinente que cumpra os critérios enunciados serão considerados conformes. São ainda aceites outros instrumentos adequados de prova, tais como um ficheiro técnico do fabricante ou um relatório de ensaio emitido por um organismo independente.
</t>
  </si>
  <si>
    <t xml:space="preserve">Água </t>
  </si>
  <si>
    <t>Irrigação automática</t>
  </si>
  <si>
    <t>Nota: a autoridade adjudicante emitirá orientações com base nas características de disponibilidade de recursos hídricos específicas do clima e da localização do sistema de irrigação.</t>
  </si>
  <si>
    <t xml:space="preserve">Os sistemas de irrigação automáticos devem possibilitar uma parametrização pormenorizada que permita:
− criar diferentes perímetros de irrigação,
− ajustar o volume de água dispensada por perímetros,
− programar os períodos de irrigação por perímetros,
− calcular o nível de humidade do solo e bloquear automaticamente a irrigação por perímetros sempre que esse nível for suficientemente elevado (conforme definido pela entidade adjudicante), por exemplo, depois de chover.
</t>
  </si>
  <si>
    <t>Os proponentes devem fornecer documentação pertinente que comprove o cumprimento destes critérios.</t>
  </si>
  <si>
    <t>Plantas ornamentais adicionais</t>
  </si>
  <si>
    <t>Critério de adjudicação</t>
  </si>
  <si>
    <t>O proponente deve fornecer as informações (nome e quantidade) das plantas ornamentais a fornecer no âmbito da execução do contrato, indicando especificamente os produtos que cumprem o requisito para produção orgânica ou PIC.
Devem ser aceites registos documentados da transação que permitam a verificação do cumprimento de plantas individuais ou lotes de plantas, bem como a rastreabilidade até ao ponto de certificação. Tal inclui uma certificação válida para produção orgânica ou PIC</t>
  </si>
  <si>
    <t>Pragas e especies invasoras</t>
  </si>
  <si>
    <t>Controlo de pragas e gestão de espécies exóticas invasoras</t>
  </si>
  <si>
    <t>O proponente deve apresentar um plano de tratamento fitossanitário anual, que deve incluir apenas métodos de tratamento não químicos tais como tratamentos térmicos, mecânicos ou biológicos. Este plano terá em conta as políticas locais ou nacionais para o controlo de espécies exóticas invasoras, bem como as políticas europeias relativas a espécies exóticas invasoras [Regulamento (UE) n.º 1143/2014].</t>
  </si>
  <si>
    <t>O proponente deve apresentar o plano de tratamento fitossanitário.</t>
  </si>
  <si>
    <t xml:space="preserve"> Práticas de irrigação</t>
  </si>
  <si>
    <t>Nota: a entidade adjudicante especificará a utilização de recursos hídricos recuperados localmente (como uma combinação de águas pluviais, águas subterrâneas e águas cinzentas filtradas) com base na disponibilidade da infraestrutura para permitir que o contratante cumpra a presente cláusula de execução do contrato.</t>
  </si>
  <si>
    <t xml:space="preserve">As práticas de irrigação devem: − utilizar águas pluviais, recuperadas, recicladas ou freáticas sempre que tecnicamente possível,
− minimizar a utilização de água potável,
− aplicar palhagem para evitar a evaporação nas zonas identificadas pela entidade adjudicante,
− utilizar sistemas de irrigação automáticos disponibilizados pela entidade adjudicante e adequar o volume de água dispensada às necessidades das plantas. Neste caso, o contratante será responsável pela manutenção do referido sistema de irrigação,
− fornecer água diretamente à zona radicular, sempre que possível,
− evitar irrigar a superfície nas horas mais quentes do dia, quando a evaporação é superior (em especial, no verão).
</t>
  </si>
  <si>
    <t>Devem ser mantidos registos das práticas de irrigação, os quais devem ser disponibilizados à entidade adjudicante para efeitos de verificação. A entidade adjudicante pode estabelecer regras para a imposição de sanções por incumprimento.</t>
  </si>
  <si>
    <t>Resíduos</t>
  </si>
  <si>
    <t>Gestão de resíduos</t>
  </si>
  <si>
    <t>Os resíduos produzidos durante a prestação de serviços de jardinagem devem ser recolhidos separadamente e geridos do seguinte modo (a entidade adjudicante pode/deve limitar as opções de gestão de acordo com as circunstâncias locais):
• todos os resíduos biológicos (folhas secas, material de poda, ervas) devem ser compostados in situ, nas instalações da empresa contratante ou nas instalações de uma empresa de tratamento de resíduos subcontratada;
• os resíduos biológicos lenhosos (provenientes de ramos, etc.) devem ser triturados in situ ou nas instalações da empresa e utilizados como palhagem nas zonas acordadas;
 os resíduos de embalagens devem ser separados nas frações de resíduos urbanas existentes e transportados por operadores de resíduos licenciados para um centro de reciclagem aprovado pelas autoridades locais para manipular e tratar as várias frações de resíduos (papel, plástico e outros — introduzir os fluxos de resíduos pertinentes). Contudo, os resíduos de embalagens de substâncias perigosas, tais como os produtos fitofarmacêuticos, devem ser eliminados de forma segura em pontos de recolha aprovados ou por intermédio de um gestor de resíduos aprovado, para posterior tratamento.</t>
  </si>
  <si>
    <t>Devem ser mantidos registos da gestão de resíduos produzidos durante as operações de jardinagem, os quais devem ser disponibilizados à entidade adjudicante para efeitos de verificação. A entidade adjudicante pode estabelecer regras para a imposição de sanções por incumprimento.</t>
  </si>
  <si>
    <t xml:space="preserve">O contratante prestará o serviço de acordo com o plano de tratamento fitossanitário, em conformidade com a Diretiva 2009/128/CE relativa à utilização sustentável de pesticidas.
A presença de quaisquer plantas ou animais suspeitos de serem invasores deve ser comunicada à entidade adjudicante e devem ser definidas, de comum acordo, medidas de controlo adequadas.
</t>
  </si>
  <si>
    <t>Devem ser mantidos, por utilizadores profissionais na aceção do Regulamento (CE) n.º 1107/2009, registos das operações de fitossanidade para o controlo de pragas e das medidas de gestão de espécies exóticas invasoras, incluindo a especificação de técnicas e produtos utilizados, os quais devem ser disponibilizados à entidade adjudicante para efeitos de verificação.
A entidade adjudicante pode estabelecer regras para a imposição de sanções por incumprimento.</t>
  </si>
  <si>
    <t>Biodiversidade</t>
  </si>
  <si>
    <t>Práticas de jardinagem e promoção da biodiversidade</t>
  </si>
  <si>
    <t>Devem ser mantidos registos das espécies vegetais introduzidas e das atividades de silvicultura e paisagismo implementadas, os quais devem ser disponibilizados à entidade adjudicante para efeitos de verificação. A entidade adjudicante pode estabelecer regras para a imposição de sanções por incumprimento.</t>
  </si>
  <si>
    <t xml:space="preserve">Nota: a entidade adjudicante deve facultar ao contratante as práticas a adotar para a promoção da biodiversidade*
sVer nota explicativa no documento (pág. 45) 
</t>
  </si>
  <si>
    <t>Emissões</t>
  </si>
  <si>
    <t>Emissões de gases de escape dos motores</t>
  </si>
  <si>
    <t>As emissões de gases de escape dos motores das máquinas móveis devem cumprir, no mínimo, um dos seguintes padrões:
i. Euro 6 — Regulamento (CE) n.º 715/2007,
ii. Euro VI — Regulamento (CE) n.º 595/2009,
iii. Fase V — Regulamento (UE) 2016/1628.</t>
  </si>
  <si>
    <t>O proponente deverá documentar casos em que o motor da máquina móvel não possua a certificação de cumprimento da Fase V ou superior, mas o pós-tratamento técnico* tenha permitido alcançar um nível equivalente.</t>
  </si>
  <si>
    <t>O proponente deve fornecer um relatório de ensaio do motor ou um certificado de homologação que comprove que os limites de desempenho em matéria de emissões do motor estão em conformidade com o critério. O relatório de ensaio deve ser emitido por um organismo independente que cumpra os requisitos da norma EN ISO/IEC 17025. O certificado de homologação deve indicar o número de homologação do motor.</t>
  </si>
  <si>
    <t>Baterias</t>
  </si>
  <si>
    <t>Capacidade de recarga e qualidade das baterias</t>
  </si>
  <si>
    <t xml:space="preserve">A bateria deve cumprir os requisitos de desempenho a seguir especificados:
1. Norma EN 61951-2 — baterias de níquel-hidreto metálico;
2. Norma EN 61960 — baterias de iões de lítio.
</t>
  </si>
  <si>
    <t>Os proponentes devem fornecer um relatório de ensaio de verificação da qualidade e do desempenho das baterias, de acordo com a norma EN 61951-2, para baterias de níquel-hidreto metálico, ou com a norma EN 61960, para baterias de iões de lítio. Os relatórios de ensaios de verificação da qualidade e do desempenho das baterias realizados de acordo com normas equivalentes serão considerados conformes. O relatório de ensaio deve ser emitido por um laboratório de ensaio independente que cumpra os requisitos de competência para laboratórios de ensaio e calibração de acordo com a norma EN ISO/IEC 17025.</t>
  </si>
  <si>
    <t xml:space="preserve">Lubrificantes </t>
  </si>
  <si>
    <t>Lubrificantes para maquinaria</t>
  </si>
  <si>
    <t>O proponente deve fornecer as fichas técnicas do lubrificante a fornecer. Os produtos conformes com os critérios para a atribuição do rótulo ecológico da UE ou de um rótulo ecológico do tipo 1 equivalente que cumpra o requisito estipulado supra serão considerados conformes.</t>
  </si>
  <si>
    <t>O presente critério aplica-se apenas se os lubrificantes em causa estiverem incluídos no momento de aquisição.</t>
  </si>
  <si>
    <t>2. No caso dos motores a quatro tempos, salvo recomendação em contrário por parte do fabricante, o lubrificante da máquina deve ser um óleo lubrificante de baixa viscosidade ou um óleo lubrificante regenerado, com, pelo menos, 25 % de óleos de base regenerados; Os óleos lubrificantes de baixa viscosidade correspondem aos graus SAE 0W30 ou 5W30, ou equivalente.</t>
  </si>
  <si>
    <t>O proponente deve fornecer uma declaração de cumprimento deste critério, apoiada pelas fichas de dados de segurança do material, para todos os produtos fornecidos no âmbito da execução do contrato.</t>
  </si>
  <si>
    <t xml:space="preserve">Zero emissões de gases de escape </t>
  </si>
  <si>
    <t>Serão atribuídos pontos às máquinas que demonstrem uma capacidade de zero emissões de gases de escape, ou seja, que possam funcionar sem qualquer emissão direta de gases de escape do motor.</t>
  </si>
  <si>
    <t>O proponente deve apresentar uma cópia do certificado de homologação da unidade de potência da máquina.</t>
  </si>
  <si>
    <t xml:space="preserve">Ver nota explicatória no documento (pág.53) </t>
  </si>
  <si>
    <t>Teor em metais pesados das baterias</t>
  </si>
  <si>
    <t xml:space="preserve">Serão atribuídos pontos ao fornecimento de máquinas alimentadas por baterias recarregáveis com teor em metais pesados inferior ao especificado infra:
1. Mercúrio — 0,1 ppm;
2. Cádmio — 1,0 ppm;
3. Chumbo — 5 ppm.
</t>
  </si>
  <si>
    <t>O presente critério não se aplica a varredoras compactas e espalhadores.</t>
  </si>
  <si>
    <t>Emissões de gases de escape dos motores das máquinas</t>
  </si>
  <si>
    <t>As máquinas móveis utilizadas na prestação do serviço devem estar em conformidade com o seguinte:1. Cumprir a Fase V, no mínimo;
2. Ter zero emissões de gases de escape:
− 2019: 50 % das máquinas devem ter zero emissões de gases de escape,
− 2020: 60 % das máquinas devem ter zero emissões de gases de escape,
− 2021: 70 % das máquinas devem ter zero emissões de gases de escape,
− 2022: 80 %</t>
  </si>
  <si>
    <t>Igual às Emissões de escape dos motores, em conjunto com a lista da maquinaria com utilização prevista na prestação do serviço de manutenção de espaços públicos, os respetivos certificados de conformidade e as cópias do certificado de homologação da unidade de potência da máquina.</t>
  </si>
  <si>
    <t>Desempenho em matéria de emissões de poluentes atmosféricos</t>
  </si>
  <si>
    <t>O desempenho em matéria de emissões de poluentes atmosféricos dos motores da frota de varredoras e espalhadores utilizados na prestação do serviço deve estar em conformidade com o seguinte:
1. Cumprir a Fase IV, no mínimo;
2. Cumprir a Fase V ou a Euro 6/VI:
− 2019: 30 % das varredoras e dos espalhadores devem cumprir a Fase V ou a Euro 6/VI,
− 2020: 40 % das varredoras e dos espalhadores devem cumprir a Fase V ou a Euro 6/VI,
− 2021: 50 % das varredoras e dos espalhadores devem cumprir a Fase V ou a Euro 6/VI,
− 2021: 60 % das varredoras e dos espalhadores devem cumprir a Fase V ou a Euro 6/VI,
3. Ter zero emissões de gases de escape:
− 2019: 20 % das varredoras e dos espalhadores devem ter zero emissões de gases de escape, − 2020: 25 % das varredoras e dos espalhadores devem ter zero emissões de gases de escape,
− 2021: 30 % das varredoras e dos espalhadores devem ter zero emissões de gases de escape,
− 2022: 35 % das varredoras e dos espalhadores devem ter zero emissões de gases de escape,
O nível aplicável corresponderá ao ano em que o concurso for lançado.</t>
  </si>
  <si>
    <t>Igual às Emissões de escape dos motores, em conjunto com a lista da maquinaria com utilização prevista na prestação do serviço de manutenção de espaços públicos, os respetivos certificados de conformidade e as cópias do certificado de homologação da unidade de potência da máquina. Para os veículos que tenham atingido a norma supramencionada após uma melhoria técnica, as medidas adotadas devem ser documentadas e incluídas na candidatura ao concurso e tal deve ser verificado por um terceiro independente que cumpra os requisitos da norma EN ISO/IEC 17025.</t>
  </si>
  <si>
    <t xml:space="preserve">O presente critério aplica-se apenas a varredoras compactas e espalhadores.
Ver nota explicativa no documento (pág. 58)
</t>
  </si>
  <si>
    <t>Serão atribuídos pontos proporcionalmente à parte da frota de máquinas de um proponente que vá além dos requisitos das Emissões de gases de escape dos motores das máquinas</t>
  </si>
  <si>
    <t>Ver Emissões de gases de escape dos motores das máquinas</t>
  </si>
  <si>
    <t>Melhor desempenho em matéria de emissões de poluentes atmosféricos</t>
  </si>
  <si>
    <t>Serão atribuídos pontos proporcionalmente a cada melhoria percentual em relação à especificação técnica mínima exigida no Desempenho em matéria de emissões de poluentes atmosféricos.</t>
  </si>
  <si>
    <t>Ver: Desempenho em matéria de emissões de poluentes atmosféricos</t>
  </si>
  <si>
    <t>Caso a maquinaria utilizada para o serviço tenha de ser substituída durante a vigência do contrato, a maquinaria de substituição deve ter zero emissões de gases de escape (sempre que tais produtos estejam disponíveis no mercado).</t>
  </si>
  <si>
    <t>Os registos anuais de manutenção e de substituição da maquinaria devem ser disponibilizados à entidade adjudicante para efeitos de verificação. A entidade adjudicante pode estabelecer regras para a imposição de sanções por incumprimento.</t>
  </si>
  <si>
    <t>O presente critério aplica-se apenas caso a maquinaria de substituição cumpra as necessidades operacionais definidas pela entidade adjudicante e acordadas com o prestador de serviços.
Ver nota explicativa no documento (pág.61)</t>
  </si>
  <si>
    <t>O contratante manterá registos que devem ser disponibilizados à entidade adjudicante. A entidade adjudicante pode estabelecer regras para a imposição de sanções por incumprimento.
No caso dos motores a quatro tempos, salvo recomendação em contrário por parte do fabricante, o contratante deve substituir os lubrificantes utilizados na maquinaria empregada no serviço de manutenção de espaços públicos por lubrificantes que cumpram a ET4 relativa aos lubrificantes para maquinaria para motores a quatro tempos.
O contratante manterá registos que devem ser disponibilizados à entidade adjudicante. A entidade adjudicante pode estabelecer regras para a imposição de sanções por incumprimento.</t>
  </si>
  <si>
    <r>
      <t>O contratante deve garantir que os fluidos hidráulicos, os óleos para engrenagens, os óleos para motosserras, os óleos para motores a dois tempos e as massas lubrificantes utilizados na maquinaria empregada no serviço de manutenção de espaços públicos cumprem a</t>
    </r>
    <r>
      <rPr>
        <sz val="11"/>
        <color rgb="FFFF0000"/>
        <rFont val="Calibri"/>
        <family val="2"/>
        <scheme val="minor"/>
      </rPr>
      <t xml:space="preserve"> </t>
    </r>
    <r>
      <rPr>
        <sz val="11"/>
        <rFont val="Calibri"/>
        <family val="2"/>
        <scheme val="minor"/>
      </rPr>
      <t>ET4</t>
    </r>
    <r>
      <rPr>
        <sz val="11"/>
        <color theme="1"/>
        <rFont val="Calibri"/>
        <family val="2"/>
        <scheme val="minor"/>
      </rPr>
      <t xml:space="preserve"> relativa aos lubrificantes para maquinaria.</t>
    </r>
  </si>
  <si>
    <t>Veículos</t>
  </si>
  <si>
    <t>Opções tecnológicas para reduzir as emissões de gases com efeito de estufa</t>
  </si>
  <si>
    <t>O veículo deve estar equipado com uma das seguintes tecnologias que comprove uma redução das emissões de gases com efeito de estufa «do poço às rodas»: Ver pág. 66</t>
  </si>
  <si>
    <t>O presente critério aplica-se aos veículos pesados e aos veículos para fins especiais.
A entidade adjudicante pode incluir veículos a gás natural dedicados se tiverem um fornecimento de metano renovável que satisfaça, pelo menos, 15 % da sua procura.</t>
  </si>
  <si>
    <t>O proponente deve apresentar a ficha técnica do veículo em que constem estas especificações técnicas ou especificações relativas à tecnologia dos combustíveis.</t>
  </si>
  <si>
    <t>Pneus</t>
  </si>
  <si>
    <t>Sistemas de controlo da pressão dos pneus</t>
  </si>
  <si>
    <t>Os veículos comerciais ligeiros e os veículos pesados devem estar equipados com sistemas de controlo da pressão dos pneus ou com sensores que permitam a monitorização nas instalações do operador.</t>
  </si>
  <si>
    <t xml:space="preserve">O presente critério não se aplica a veículos para fins especiais, ou seja, varredoras montadas em camiões </t>
  </si>
  <si>
    <t>O proponente deve apresentar a ficha técnica do veículo em que consta esta informação.</t>
  </si>
  <si>
    <t>Pneus dos veículos — resistência ao rolamento</t>
  </si>
  <si>
    <t>Os veículos devem estar equipados com:
a) Pneus que cumpram a classe de eficiência energética mais elevada em termos de combustível para a resistência ao rolamento expressa em kg/tonelada, conforme definido no Regulamento (CE) n.º 1222/2009 do Parlamento Europeu e do Conselho, de 25 de novembro de 2009, relativo à rotulagem dos pneus no que respeita à eficiência energética e a outros parâmetros essenciais. Este requisito não impede o organismo público de adquirir pneus que pertençam à classe máxima de aderência em pavimento molhado, desde que tal se justifique por razões de segurança;
OU
b) Pneus recauchutados.</t>
  </si>
  <si>
    <t>O presente critério não se aplica a veículos para fins especiais, ou seja, varredoras montadas em camiões.
O Regulamento (CE) n.º 1222/2009 está atualmente a ser revisto e, como parte desse processo, a Comissão Europeia apresentou a proposta COM(2018) 296. O presente critério deverá ser atualizado de acordo com a nova legislação, assim que esta estiver em vigor.</t>
  </si>
  <si>
    <t>O proponente deve apresentar o rótulo do pneu conforme com o Regulamento (CE) n.º 1222/2009, para os pneus a que se refere a alínea a), ou a comunicação de homologação de acordo com o anexo 1 do Regulamento n.º 109 da Comissão Económica das Nações Unidas para a Europa (UNECE), para pneus recauchutados [alínea b)].</t>
  </si>
  <si>
    <t xml:space="preserve">Desempenho em matéria de emissões de poluentes atmosféricos </t>
  </si>
  <si>
    <t>Os veículos das categorias N3 e N2 com uma massa de referência1) superior a 2 610 kg devem cumprir a norma Euro VI.
Os veículos da categoria N2 com uma massa de referência1) igual ou inferior a 2 610 kg devem cumprir a ET2 (Desempenho em matéria de emissões de poluentes atmosféricos) dos critérios para CPE da UE relativos ao transporte rodoviário, aplicáveis a automóveis de passageiros e veículos comerciais ligeiros (categoria 1).
As varredoras montadas num veículo devem cumprir a Euro VI ou a Euro 6, dependendo da massa de referência do veículo no qual estão montadas.</t>
  </si>
  <si>
    <t>O proponente deve apresentar o certificado de conformidade do veículo. Para os veículos que tenham atingido a norma supramencionada após uma melhoria técnica, as medidas adotadas devem ser documentadas e incluídas na candidatura ao concurso, e tal deve ser verificado por um terceiro independente.</t>
  </si>
  <si>
    <t>Nota explicativa: ET4. Desempenho em matéria de emissões de poluentes atmosféricos
1) «Massa de referência» é a massa do veículo em ordem de marcha, conforme declarada no certificado de conformidade, diminuída de uma massa fixa de 75 kg do condutor e adicionada de uma massa fixa de 100 kg.</t>
  </si>
  <si>
    <t>Ruído dos pneus
(Não deve ser utilizada se, por razões de segurança, forem necessários pneus com a classe mais elevada de aderência em pavimento molhado, pneus para neve ou pneus para gelo)</t>
  </si>
  <si>
    <t>O presente critério não se aplica aos veículos para fins especiais.
Nota: o Regulamento (CE) n.º 1222/2009 está atualmente a ser revisto e, como parte desse processo, a Comissão Europeia apresentou a proposta COM(2018) 296. O presente critério deverá ser atualizado de acordo com a nova legislação, assim que esta estiver em vigor.</t>
  </si>
  <si>
    <t>Os veículos pesados devem estar equipados com:
a) Pneus com níveis de emissão de ruído exterior de rolamento 3 dB inferiores ao máximo estabelecido no anexo II, parte C, do Regulamento (CE) n.º 661/2009. Tal equivale à categoria superior (das três disponíveis) da classe de ruído exterior de rolamento do rótulo de pneus da UE;
OU
b) Pneus recauchutados.</t>
  </si>
  <si>
    <t>Pneus dos veículos — pneus recauchutados</t>
  </si>
  <si>
    <t>Serão atribuídos pontos aos veículos para fins especiais equipados com pneus recauchutados.</t>
  </si>
  <si>
    <t>O proponente deve apresentar a comunicação de homologação de acordo com o anexo 1 do Regulamento n.º 109 da Comissão Económica das Nações Unidas para a Europa (UNECE) para pneus recauchutados.</t>
  </si>
  <si>
    <t>Veículos das categorias N3 e N2 com uma massa de referência1) superior a 2 610 kg e veículos para fins especiais: serão atribuídos pontos às seguintes tecnologias:
• gás natural,
• veículos híbridos elétricos recarregáveis,
• veículos elétricos a baterias,
• veículos elétricos a pilha de combustível de hidrogénio.</t>
  </si>
  <si>
    <t>Nota explicativa: CA3. Melhor desempenho em matéria de emissões de poluentes atmosféricos
1) «Massa de referência» é a massa do veículo em ordem de marcha, conforme declarada no certificado de conformidade, diminuída de uma massa fixa de 75 kg do condutor e adicionada de uma massa fixa de 100 kg.</t>
  </si>
  <si>
    <t xml:space="preserve">Sistemas de recirculação de água </t>
  </si>
  <si>
    <t>Caso a entidade adjudicante exija varredoras que utilizem água para a supressão de poeiras.
Serão atribuídos pontos às varredoras equipadas com um sistema de recirculação de água, ou seja, um sistema que recircula parte da água utilizada para a supressão de poeiras. A água é espalhada e, em seguida, removida em conjunto com a poeira pela varredora. A máquina filtra as águas residuais que recirculam, em seguida, para o reservatório de água.</t>
  </si>
  <si>
    <t>O proponente deve apresentar a ficha técnica com a descrição do sistema de recirculação de água.</t>
  </si>
  <si>
    <t>Ruído</t>
  </si>
  <si>
    <t xml:space="preserve"> Ruído dos veículos</t>
  </si>
  <si>
    <t>Serão atribuídos pontos aos veículos cujas emissões de ruído cumpram os valores-limite da fase 3 prevista no Regulamento (UE) n.º 540/2014. As emissões de ruído serão testadas de acordo com o anexo II do Regulamento (UE) n.º 540/2014.</t>
  </si>
  <si>
    <t>O proponente deve apresentar o certificado de conformidade do veículo.</t>
  </si>
  <si>
    <t>Nota: o presente critério não se aplica aos veículos para fins especiais.</t>
  </si>
  <si>
    <t>Varredoras</t>
  </si>
  <si>
    <t>Serão atribuídos pontos às varredoras com um nível de potência sonora garantido mais baixo, de acordo com a Diretiva 2000/14/CE.</t>
  </si>
  <si>
    <t>O proponente deve apresentar uma cópia da marcação CE, em conjunto com a indicação do nível de potência sonora garantido da varredora, de acordo com a Diretiva 2000/14/CE.</t>
  </si>
  <si>
    <t xml:space="preserve">Caso a entidade adjudicante exija varredoras que utilizem água para a supressão de poeiras.
As varredoras devem estar equipadas com um sistema de recirculação de água, ou seja, um sistema que recircula parte da água utilizada para a supressão de poeiras. A água é pulverizada e, em seguida, removida em conjunto com a poeira pela varredora. A máquina filtra as águas residuais que recirculam, em seguida, para o reservatório de água. </t>
  </si>
  <si>
    <t>Gases do ar condicionado</t>
  </si>
  <si>
    <t>Serão atribuídos pontos aos veículos equipados com um sistema de ar condicionado que utilize um refrigerante cujo potencial de aquecimento global, em termos de CO2 e num período de 100 anos, seja inferior a 150.</t>
  </si>
  <si>
    <t>TO proponente deve fornecer o nome, a fórmula e o potencial de aquecimento global do gás refrigerante utilizado no sistema de ar condicionado. Se for utilizada uma mistura de gases (n gases), o potencial de aquecimento global (PAG) será calculado da seguinte forma:
ver página 71</t>
  </si>
  <si>
    <t>Emissões de gases com efeito de estufa</t>
  </si>
  <si>
    <t>A frota deve ser composta pelas seguintes percentagens de veículos equipados com uma das tecnologias elegíveis indicadas na ET1 (Opções de melhorias tecnológicas para reduzir as emissões de gases com efeito de estufa dos veículos) dos critérios essenciais:
ver valores na página 77</t>
  </si>
  <si>
    <t>Igual à ET1 dos veículos, em conjunto com a lista e as fichas técnicas ou os certificados de conformidade de toda a frota.</t>
  </si>
  <si>
    <t>Pneus dos veículos</t>
  </si>
  <si>
    <t xml:space="preserve">Nota: o presente critério não se aplica a veículos para fins especiais, ou seja, varredoras montadas em camiões.. </t>
  </si>
  <si>
    <t>Todos os veículos comerciais ligeiros e veículos pesados devem estar equipados com sistemas que cumpram a ET2 relativa a sistemas de controlo da pressão dos pneus, conforme definido.</t>
  </si>
  <si>
    <t>Igual à ET2 relativa a sistemas de controlo da pressão dos pneus, conforme definido, em conjunto com a lista e as fichas técnicas de toda a frota.</t>
  </si>
  <si>
    <t>Mobilidade</t>
  </si>
  <si>
    <t>Combustíveis</t>
  </si>
  <si>
    <t>Pelo menos 15 % do metano fornecido deve ser metano renovável.</t>
  </si>
  <si>
    <t>Nota: o presente critério aplica-se apenas caso a entidade adjudicante qualifique os veículos a gás natural dedicados como tecnologia elegível e o proponente inclua veículos a gás natural dedicados para cumprir a ET1 relativa a veículos (ver secção 5.1.1.2). A entidade adjudicante pode estabelecer percentagens mais elevadas de fornecimento de combustível renovável de acordo com a oferta disponível no seu mercado nacional ou regional.</t>
  </si>
  <si>
    <t>O proponente deve apresentar o(s) contrato(s) com o(s) fornecedor(es), bem como a descrição e as especificações técnicas da produção e do sistema dedicado de alimentação de combustível.</t>
  </si>
  <si>
    <t xml:space="preserve"> Emissões de poluentes atmosféricos
(Estes critérios aplicam-se apenas se o operador for proprietário ou locatário da frota de serviço)</t>
  </si>
  <si>
    <t xml:space="preserve">Todos os veículos pesados utilizados na prestação do serviço devem cumprir, no mínimo, a Euro V.
ver categorias na página 81
</t>
  </si>
  <si>
    <t>O proponente deve apresentar as fichas técnicas dos veículos em que estão definidas as normas em matéria de emissões. Para os veículos que tenham atingido a norma supramencionada após uma melhoria técnica, as medidas adotadas devem ser documentadas e incluídas na candidatura ao concurso, e tal deve ser verificado por um terceiro independente.</t>
  </si>
  <si>
    <t>Serão atribuídos pontos a frotas a utilizar no âmbito do contrato com uma percentagem (%) de veículos superior à definida na ET1 (Emissões de gases com efeito de estufa), proporcionalmente ao valor das Emissões de gases com efeito de estufa.</t>
  </si>
  <si>
    <t>Ver emissões de gases com efeito de estufa.</t>
  </si>
  <si>
    <t>Serão atribuídos pontos aos proponentes que incluam:
a) uma percentagem mais elevada do que a estabelecida pela ET6 (ver supra); OU
b) veículos comerciais ligeiros e veículos da categoria L com um desempenho em matéria de emissões superior à Euro 6/4; OU
c) veículos pesados a gás natural e veículos com capacidade para atingir zero emissões, ou seja, que consigam percorrer uma distância mínima de 40 km sem emissões pelo tubo escape, no caso de automóveis de passageiros e veículos comerciais ligeiros, e veículos híbridos elétricos recarregáveis, veículos elétricos a baterias e veículos elétricos a pilha de combustível, no caso de autocarros,
na frota a utilizar no âmbito do contrato, proporcionalmente ao valor acima da ET6 (ver supra) [a especificar em que medida serão atribuídos pontos a percentagens superiores, a um melhor desempenho e a veículos com zero emissões pelo tubo de escape. Os veículos com capacidade para atingir zero emissões pelo tubo de escape devem receber mais pontos do que os veículos a gás natural].</t>
  </si>
  <si>
    <t>Ver emissões de poluentes atmosféricos</t>
  </si>
  <si>
    <t xml:space="preserve"> Recirculação de água</t>
  </si>
  <si>
    <t>Caso a entidade adjudicante exija varredoras que utilizem água para a supressão de poeiras.
Aos proponentes que ofereçam uma frota de serviço serão atribuídos pontos proporcionalmente à percentagem de veículos equipados com um sistema de recirculação de água.</t>
  </si>
  <si>
    <t>O proponente deve apresentar a lista dos veículos da frota de serviço e as respetivas fichas técnicas.</t>
  </si>
  <si>
    <t>Emissões de ruído</t>
  </si>
  <si>
    <t>Serão atribuídos pontos aos proponentes que ofereçam uma frota de serviço totalmente constituída por veículos que cumpram o critério de adjudicação relativo às emissões de ruído.</t>
  </si>
  <si>
    <t>O proponente deve apresentar a lista dos veículos da frota de serviço e os respetivos certificados de conformidade.</t>
  </si>
  <si>
    <t>Óleos lubrificantes de baixa viscosidade</t>
  </si>
  <si>
    <t>Salvo recomendação em contrário por parte do fabricante, o contratante deve substituir os lubrificantes dos veículos que prestam o serviço por óleos lubrificantes de baixa viscosidade, ou seja, óleos correspondentes aos graus SAE 0W30 ou 5W30, ou equivalente.
O contratante manterá registos que devem ser disponibilizados à entidade adjudicante. A entidade adjudicante pode estabelecer regraspara a imposição de sanções por incumprimento.</t>
  </si>
  <si>
    <t>Competências</t>
  </si>
  <si>
    <t xml:space="preserve"> Competências do proponente</t>
  </si>
  <si>
    <t xml:space="preserve">O proponente deve possuir competências e experiência pertinentes na prestação de serviços de manutenção ecologicamente responsáveis que incluam, no mínimo, o seguinte:
- a utilização de produtos que tenham recebido o rótulo ecológico da UE ou outro rótulo ecológico EN ISO 14024 de tipo I pertinente que seja reconhecido oficialmente a nível nacional ou regional nos Estados-Membros para as tarefas de limpeza abrangidas pelo contrato,
- a formação do pessoal interno ou externo, nomeadamente sobre aspetos ambientais como a diluição e a dosagem corretas dos produtos, a eliminação de águas residuais e a triagem de resíduos sólidos,
- a identificação, a avaliação e a aplicação das melhores tecnologias e medidas disponíveis (se aplicável ao serviço prestado específico) destinadas a:
• minimizar o consumo de água e de energia,
90
• minimizar as emissões de gases com efeito de estufa e de poluentes atmosféricos,
• minimizar a produção de resíduos,
• otimizar a gestão de resíduos,
• minimizar a utilização de pesticidas, incluindo herbicidas,
• minimizar a utilização de fertilizantes,
• minimizar a utilização de produtos de limpeza,
• minimizar a utilização de produtos de remoção de gelo,
• proteger e promover a biodiversidade,
- procedimentos de monitorização e comunicação relativos às questões ambientais acima referidas.
</t>
  </si>
  <si>
    <t>Os proponentes devem apresentar provas, sob a forma de informações e referências a contratos pertinentes, executados nos últimos cinco anos, que tenham incluído os elementos acima referidos. Estas provas devem ser apoiadas por registos de atividades de formação do pessoal que tenham incluído os temas enumerados.</t>
  </si>
  <si>
    <t>Gestão</t>
  </si>
  <si>
    <t xml:space="preserve"> Medidas de gestão ambiental </t>
  </si>
  <si>
    <t>Os proponentes devem possuir procedimentos escritos para:
1. Monitorizar, registar e aplicar medidas destinadas a:
− minimizar o consumo de energia,
− minimizar as emissões de gases com efeito de estufa e de poluentes atmosféricos,
− minimizar o consumo de água,
− minimizar a utilização de produtos (por exemplo, produtos de limpeza, fertilizantes de origem mineral e orgânica, pesticidas, produtos de remoção de gelo),
− minimizar a produção de resíduos,
− promover a biodiversidade;
2. Manter a frota de veículos e a frota de máquinas de acordo com as recomendações do fabricante;
3. Avaliar a aplicação do plano e dos procedimentos operacionais mediante o acompanhamento da evolução dos indicadores1 e a aplicação das medidas e dos procedimentos na prática;
4. Aplicar as medidas necessárias para corrigir desvios do plano e, se possível, evitá-los no futuro.</t>
  </si>
  <si>
    <t>O proponente deve apresentar uma cópia dos referidos procedimentos escritos.
Os sistemas de gestão ambiental certificados em conformidade com o sistema comunitário de ecogestão e auditoria (EMAS) ou com a norma ISO 14001 serão considerados conformes caso abranjam os objetivos ambientais enumerados nas especificações técnicas e o respetivo âmbito inclua os serviços que constituem o objeto do concurso. O proponente deve apresentar a política ambiental que demonstre o compromisso de alcançar estes objetivos, em conjunto com o certificado emitido pelo organismo de certificação onde o âmbito é divulgado.</t>
  </si>
  <si>
    <t xml:space="preserve">Nota: a entidade adjudicante pode atribuir pontos aos proponentes que ofereçam melhorias significativas nas suas medidas de gestão ambiental.
Ver nota explicativa no documento (pág. 92)
</t>
  </si>
  <si>
    <t>Pessoal</t>
  </si>
  <si>
    <t>Formação do pessoal</t>
  </si>
  <si>
    <t xml:space="preserve">Ver nota explicativa no documento sobre formação do pessoal (pág. 94) 
</t>
  </si>
  <si>
    <t>Ciclo-logística 
(Em cidades onde a infraestrutura urbana seja adequada)</t>
  </si>
  <si>
    <t>O proponente deve oferecer uma frota de serviço que inclua a utilização de bicicletas e reboques de bicicletas, que podem ser bicicletas assistidas eletricamente, para minimizar a utilização de veículos motorizados, de acordo com as medidas para minimizar as questões ambientais definidas pela ET1 (Medidas de gestão ambiental) no âmbito dos critérios comuns para as categorias de serviços.</t>
  </si>
  <si>
    <t>O proponente apresentará as especificações da frota de serviço e a descrição de como as bicicletas e os reboques de bicicletas serão utilizados para minimizar a utilização de veículos motorizados.</t>
  </si>
  <si>
    <t>O contratante deve substituir os pneus gastos dos veículos que prestam o serviço por:
a) Pneus novos que cumpram a classe de eficiência energética mais elevada em termos de combustível para a resistência ao rolamento expressa em kg/tonelada, conforme definido no Regulamento (CE) n.º 1222/2009 do Parlamento Europeu e do Conselho, de 25 de novembro de 2009, relativo à rotulagem dos pneus no que respeita à eficiência energética e a outros parâmetros essenciais. A presente cláusula de execução do contrato não impede a utilização de pneus que pertençam à classe máxima de aderência em pavimento molhado, desde que tal se justifique por razões de segurança;
OU
b) Pneus recauchutados.</t>
  </si>
  <si>
    <t>O contratante manterá registos que devem ser disponibilizados à entidade adjudicante. A entidade adjudicante pode estabelecer regras para a imposição de sanções por incumprimento.</t>
  </si>
  <si>
    <t>Ruído dos pneus
Nota: a presente CEC não se aplica a pneus recauchutados.</t>
  </si>
  <si>
    <t>O contratante deve substituir os pneus gastos dos veículos que prestam o serviço por pneus novos com níveis de emissão de ruído exterior de rolamento 3 dB inferiores ao máximo estabelecido no anexo II, parte C, do Regulamento (CE) n.º 661/2009. Tal equivale à categoria superior (das três disponíveis) da classe de ruído exterior de rolamento do rótulo de pneus da UE.
As emissões de ruído exterior de rolamento serão testadas de acordo com o anexo I do Regulamento (CE) n.º 1222/2009.
O contratante manterá registos que devem ser disponibilizados à entidade adjudicante. A entidade adjudicante pode estabelecer regras para a imposição de sanções por incumprimento.</t>
  </si>
  <si>
    <t>Nota explicativa: A entidade adjudicante pode incluir estes critérios no concurso para os serviços de manutenção de veículos. No entanto, estes critérios abrangem apenas uma pequena parte das atividades de manutenção e não podem ser considerados critérios para CPE da UE relativos a serviços de manutenção de veículos. Ver Nota explicativa: requisitos dos contratos das administrações centrais para a aquisição de pneus no documento (pág. 88)</t>
  </si>
  <si>
    <t>Sacos</t>
  </si>
  <si>
    <t>Sacos compostáveis para recolha de resíduos</t>
  </si>
  <si>
    <t>Serão atribuídos pontos a sacos para recolha de resíduos biológicos que sejam compostáveis de acordo com as normas EN 14995:2007, EN 13432:2000 ou outras equivalentes.</t>
  </si>
  <si>
    <t>Nota: o presente critério aplica-se caso os resíduos biológicos sejam recolhidos separadamente e tratados por unidades de compostagem industrial que aceitem sacos compostáveis.</t>
  </si>
  <si>
    <t>Os proponentes devem apresentar provas de uma certificação por terceiros, de acordo com as normas EN 14995:2007, EN 13432:2000 ou outras equivalentes.</t>
  </si>
  <si>
    <t>Os produtos de limpeza utilizados não podem ser classificados e rotulados como apresentando toxicidade aguda, como sendo tóxicos para órgãos-alvo específicos, sensibilizantes cutâneos ou respiratórios, cancerígenos, mutagénicos ou tóxicos para a reprodução, nem como sendo perigosos para o ambiente ou inflamáveis, de acordo com o Regulamento (CE) n.º 1272/2008 relativo à classificação, rotulagem e embalagem de substâncias e misturas («Regulamento CRE»), tal como consta no quadro (pág. 15 do documento)</t>
  </si>
  <si>
    <t>Os produtos de limpeza devem ser fornecidos com os sistemas de dosagem recomendados (por exemplo, bomba, cilindro graduado), se aplicável. As informações constantes da ficha de informações técnicas do sistema de dosagem devem especificar a dose e o dispensador.</t>
  </si>
  <si>
    <t>O proponente deve fornecer uma declaração de cumprimento deste critério apoiada pelas fichas de dados de segurança do material. Os produtos que tenham recebido um rótulo ecológico ISO de tipo I que abranja os mesmos requisitos serão considerados conformes.</t>
  </si>
  <si>
    <t>O proponente deve fornecer uma declaração de cumprimento deste critério apoiada pelas fichas de informações técnicas.</t>
  </si>
  <si>
    <t>Produtos de limpeza e de remoção de neve e gelo utilizados para a prestação de serviços de limpeza</t>
  </si>
  <si>
    <t>1. Os produtos de limpeza utilizados para a prestação dos serviços de limpeza devem cumprir os requisitos das especificações técnicas pertinentes (ET1) a nível dos critérios essenciais. 
2. Os produtos de remoção de neve e gelo utilizados para a prestação dos serviços de limpeza devem cumprir os requisitos das especificações técnicas pertinentes (ET2) a nível dos critérios essenciais.</t>
  </si>
  <si>
    <t>Consultar o método de verificação das especificações técnicas pertinentes.</t>
  </si>
  <si>
    <t>Poeiras</t>
  </si>
  <si>
    <t>− Os proponentes devem possuir procedimentos escritos para as medidas de redução de poeiras PM10 das estradas, que devem ser aplicadas através das seguintes melhores práticas (ou outras medidas pertinentes): práticas de controlo de tração (areamento de tração utilizando material rochoso resistente ao desgaste e peneirado húmido),
− práticas de junção de poeiras (soluções de junção de poeiras, técnicas de dispersão),
− práticas de limpeza de ruas (varredoras mecânicas e aspiradoras, lavadores de ruas, combinações).</t>
  </si>
  <si>
    <t>Os proponentes devem apresentar procedimentos escritos e um plano dos serviços de limpeza para uma operação de redução de poeiras PM10 das estradas (de acordo com os elementos aplicáveis dos critérios comuns para as categorias de serviços ET1 — Medidas de gestão ambiental), incluindo os equipamentos e os produtos a utilizar no âmbito da execução do contrato.</t>
  </si>
  <si>
    <t>Serviço de manutenção de espaços</t>
  </si>
  <si>
    <t>Produtos de limpeza exterior</t>
  </si>
  <si>
    <t>Serviços de limpeza exterior</t>
  </si>
  <si>
    <t xml:space="preserve">Espalhadores </t>
  </si>
  <si>
    <t>Desempenho dos espalhadores em matéria de distribuição</t>
  </si>
  <si>
    <t>Aos proponentes que ofereçam uma frota de serviço serão atribuídos pontos proporcionalmente à percentagem de espalhadores qualificados de acordo com a norma EN 15597-2.</t>
  </si>
  <si>
    <t xml:space="preserve">O proponente deve apresentar a lista de veículos da frota de serviço e os respetivos relatórios de ensaio, de acordo com a norma EN 15597-2, emitidos por um laboratório independente. </t>
  </si>
  <si>
    <t xml:space="preserve"> Teor em metais pesados das baterias</t>
  </si>
  <si>
    <t>Aos proponentes que ofereçam uma frota de serviço serão atribuídos pontos proporcionalmente à percentagem de máquinas equipadas com sistemas de bateria conformes com o CA2 relativo ao teor em metais pesados das baterias das máquinas.</t>
  </si>
  <si>
    <t>igual ao CA2 relativo ao teor em metais pesados das baterias das máquinas, em conjunto com a lista e a ficha de informações técnicas da frota de máquinas a utilizar na prestação do serviço.</t>
  </si>
  <si>
    <t>Capacidade de recarga e qualidade das baterias da maquinaria</t>
  </si>
  <si>
    <t>Todas as máquinas devem estar equipadas com sistemas de bateria conformes com a especificação técnica ET3 - Capacidade de recarga e qualidade das baterias</t>
  </si>
  <si>
    <t>X%a orgânicas</t>
  </si>
  <si>
    <t>O quê  ?</t>
  </si>
  <si>
    <t>Y %a oriundas de PIC</t>
  </si>
  <si>
    <t>Serão atribuídos pontos proporcionalmente a cada melhoria de 10 % em relação à especificação técnica mínima da planta ornamental de produção orgânica ou CIP certificada (a especificar em que medida serão atribuídos mais pontos para a melhoria das plantas de produção orgânica, que devem receber mais pontos do que as plantas de produção CIP).</t>
  </si>
  <si>
    <t>Recetáculos e embalagens</t>
  </si>
  <si>
    <t xml:space="preserve"> Caso sejam plantadas espécies exóticas, deve-se assegurar que as mesmas não se tornarão invasoras.</t>
  </si>
  <si>
    <t xml:space="preserve">Matérias admitidas como componentes orgânicos
Matérias não admitidas como componentes orgânicos
</t>
  </si>
  <si>
    <t>Matérias admitidas como componentes orgânicos dos produtos finais:
− matérias provenientes da reciclagem de biorresíduos originários da recolha seletiva, 
− matérias provenientes de subprodutos animais 
− matérias provenientes de matérias fecais, palha e outras matérias naturais não perigosas de origem agrícola ou silvícola,
− matérias provenientes de subprodutos de biomassa não referidos acima, 
− matérias provenientes da reciclagem ou recuperação de resíduos de biomassa não referidos acima.
Matérias não admitidas como componentes orgânicos dos produtos finais:
− turfa,
− matérias total ou parcialmente provenientes da fração orgânica de resíduos domésticos urbanos mistos, separada por processos mecânicos, físico-químicos, biológicos e/ou manuais,
− matérias total ou parcialmente provenientes de lamas originárias do tratamento de águas residuais urbanas e de lamas originárias da indústria papeleira,
− matérias total ou parcialmente provenientes de subprodutos animais da categoria 1 definida no Regulamento (CE) n.º 1069/2009,
− matérias total ou parcialmente provenientes de lamas distintas das admitidas no ponto 3) infra.</t>
  </si>
  <si>
    <t>Ambiente</t>
  </si>
  <si>
    <t>Economia Circular</t>
  </si>
  <si>
    <t xml:space="preserve">O teor dos elementos no produto final ou componente não deve ser superior aos valores apresentados (ver documento), em relação à massa seca do produto. </t>
  </si>
  <si>
    <t>Corretivos de solo</t>
  </si>
  <si>
    <t xml:space="preserve">Os produtos não podem ter efeitos negativos na germinação das plantas e no seu crescimento posterior;
O teor mínimo de matéria orgânica do produto final, expresso em perda por incineração, deve ser de 15 % da massa seca;
O teor mínimo de matéria seca do produto final deve ser de 25 % da massa fresca.
</t>
  </si>
  <si>
    <t>Os produtos não podem ter efeitos negativos na germinação das plantas e no seu crescimento posterior;
O teor mínimo de matéria orgânica do produto final, expresso em perda por incineração, deve ser de 15 % da massa seca;
O teor mínimo de matéria seca do produto final deve ser de 25 % da massa fresca.</t>
  </si>
  <si>
    <t>O teor de agentes patogénicos primários no produto final não deve exceder os seguintes níveis:
a) Salmonella spp: ausente em 25 g (massa fresca);
b) E. coli: &lt; 1 000 UFC/g (massa fresca) [UFC: unidade formadora de colónias].</t>
  </si>
  <si>
    <t>Água</t>
  </si>
  <si>
    <t>Os sistemas de irrigação automáticos devem possibilitar uma parametrização pormenorizada que permita:
− criar diferentes perímetros de irrigação,
− ajustar o volume de água dispensada por perímetros,
− programar os períodos de irrigação por perímetros,
− calcular o nível de humidade do solo e bloquear automaticamente a irrigação por perímetros sempre que esse nível for suficientemente elevado (conforme definido pela entidade adjudicante), por exemplo, depois de chover.</t>
  </si>
  <si>
    <t>As práticas de irrigação devem: − utilizar águas pluviais, recuperadas, recicladas ou freáticas sempre que tecnicamente possível,
− minimizar a utilização de água potável,
− aplicar palhagem para evitar a evaporação nas zonas identificadas pela entidade adjudicante,
− utilizar sistemas de irrigação automáticos disponibilizados pela entidade adjudicante e adequar o volume de água dispensada às necessidades das plantas. Neste caso, o contratante será responsável pela manutenção do referido sistema de irrigação,
− fornecer água diretamente à zona radicular, sempre que possível,
− evitar irrigar a superfície nas horas mais quentes do dia, quando a evaporação é superior (em especial, no verão).</t>
  </si>
  <si>
    <t xml:space="preserve">Controlo de pragas e gestão de espécies exóticas invasoras </t>
  </si>
  <si>
    <t>O proponente deve apresentar um plano de tratamento fitossanitário anual, que deve incluir apenas métodos de tratamento não químicos tais como tratamentos térmicos, mecânicos ou biológicos. Este plano terá em conta as políticas locais ou nacionais para o controlo de espécies exóticas invasoras, bem como as políticas europeias relativas a espécies exóticas invasoras [Regulamento (UE) n.º 1143/2014]. 
O contratante prestará o serviço de acordo com o plano de tratamento fitossanitário, em conformidade com a Diretiva 2009/128/CE relativa à utilização sustentável de pesticidas.
A presença de quaisquer plantas ou animais suspeitos de serem invasores deve ser comunicada à entidade adjudicante e devem ser definidas, de comum acordo, medidas de controlo adequadas.</t>
  </si>
  <si>
    <t>Os resíduos produzidos durante a prestação de serviços de jardinagem devem ser recolhidos separadamente e geridos do seguinte modo (a entidade adjudicante pode/deve limitar as opções de gestão de acordo com as circunstâncias locais)</t>
  </si>
  <si>
    <t xml:space="preserve">O contratante deve adotar práticas de jardinagem para a promoção da biodiversidade, as quais podem incluir uma combinação do seguinte:
− garantir que nenhuma espécie representa mais do que uma determinada percentagem (X %) de todas as plantas ornamentais ou árvores plantadas, − desenvolver flora e fauna naturais espontâneas,
− aplicar as melhores medidas para as atividades de silvicultura e paisagismo. 
</t>
  </si>
  <si>
    <t xml:space="preserve">O contratante deve adotar práticas de jardinagem para a promoção da biodiversidade, as quais podem incluir uma combinação do seguinte:
− garantir que nenhuma espécie representa mais do que uma determinada percentagem (X %) de todas as plantas ornamentais ou árvores plantadas, − desenvolver flora e fauna naturais espontâneas,
− aplicar as melhores medidas para as atividades de silvicultura e paisagismo. </t>
  </si>
  <si>
    <t>A frota deve ser composta pelas seguintes percentagens de veículos equipados com uma das tecnologias elegíveis indicadas na ET1 (Opções de melhorias tecnológicas para reduzir as emissões de gases com efeito de estufa dos veículos) dos critérios essenciais:
ver valores na página 77.
Serão atribuídos pontos a frotas a utilizar no âmbito do contrato com uma percentagem (%) de veículos superior à definida na ET1 (Emissões de gases com efeito de estufa), proporcionalmente ao valor das Emissões de gases com efeito de estufa.</t>
  </si>
  <si>
    <t xml:space="preserve">O proponente deve oferecer uma frota de serviço que inclua a utilização de bicicletas e reboques de bicicletas, que podem ser bicicletas assistidas eletricamente, para minimizar a utilização de veículos motorizados, de acordo com as medidas para minimizar as questões ambientais definidas pela ET1 (Medidas de gestão ambiental) no âmbito dos critérios comuns para as categorias de serviços. management practices within the common criteria for service categories. </t>
  </si>
  <si>
    <t>Resistência ao rolamento</t>
  </si>
  <si>
    <t>Recirculação de água</t>
  </si>
  <si>
    <t>Lubrificantes</t>
  </si>
  <si>
    <t>Gestão do serviço de manutenção dos espaços verdes</t>
  </si>
  <si>
    <t>Competências do proponente</t>
  </si>
  <si>
    <t>O proponente deve possuir competências e experiência pertinentes na prestação de serviços de manutenção ecologicamente responsáveis</t>
  </si>
  <si>
    <t xml:space="preserve">Medidas de gestão ambiental </t>
  </si>
  <si>
    <t>Os proponentes devem possuir procedimentos escritos para:
- Monitorizar, registar e aplicar medidas 
- Manter a frota de veículos e a frota de máquinas de acordo com as recomendações do fabricante;
- Avaliar a aplicação do plano e dos procedimentos operacionais 
- Aplicar as medidas necessárias para corrigir desvios do plano e, se possível, evitá-los no futuro.</t>
  </si>
  <si>
    <t>Durante o período de vigência do contrato, o contratante deve dispor de um programa de formação do pessoal interno ou proporcionar ao seu pessoal meios para participar num programa de formação externo que abranja os domínios a seguir enumerados, sempre que sejam pertinentes para as tarefas executadas pelo agente no âmbito do contrato.</t>
  </si>
  <si>
    <t>Durante o período de vigência do contrato, o contratante deve dispor de um programa de formação do pessoal interno ou proporcionar ao seu pessoal meios para participar num programa de formação externo que abranja os domínios a seguir enumerados, sempre que sejam pertinentes para as tarefas executadas pelo agente no âmbito do contrato.
Para a prestação de serviços de jardinagem e de prestação de serviços de limpeza ver documento (pág. 93) e operação de maquinaria e veículos (pág. 94)</t>
  </si>
  <si>
    <t>Produtos de limpeza utilizados para a prestação de serviços de limpeza</t>
  </si>
  <si>
    <t xml:space="preserve">Os produtos de limpeza utilizados para a prestação dos serviços de limpeza devem cumprir os requisitos das especificações técnicas pertinentes a nível dos critérios essenciais. </t>
  </si>
  <si>
    <r>
      <t>Redução de poeiras PM</t>
    </r>
    <r>
      <rPr>
        <vertAlign val="subscript"/>
        <sz val="11"/>
        <color rgb="FF000000"/>
        <rFont val="Calibri"/>
        <family val="2"/>
        <scheme val="minor"/>
      </rPr>
      <t xml:space="preserve">10 </t>
    </r>
    <r>
      <rPr>
        <sz val="11"/>
        <color rgb="FF000000"/>
        <rFont val="Calibri"/>
        <family val="2"/>
        <scheme val="minor"/>
      </rPr>
      <t>das estradas</t>
    </r>
  </si>
  <si>
    <t>Os proponentes devem possuir procedimentos escritos para as medidas de redução de poeiras PM10 das estradas, que devem ser aplicadas através das seguintes melhores práticas (ou outras medidas pertinentes)</t>
  </si>
  <si>
    <t>Utilização de produtos de limpeza exterior com baixo impacte ambiental</t>
  </si>
  <si>
    <t>Os produtos de limpeza utilizados não podem ser classificados e rotulados como apresentando toxicidade aguda, como sendo tóxicos para órgãos-alvo específicos, sensibilizantes cutâneos ou respiratórios, cancerígenos, mutagénicos ou tóxicos para a reprodução, nem como sendo perigosos para o ambiente ou inflamáveis.
Os produtos de limpeza devem ser fornecidos com os sistemas de dosagem recomendados.</t>
  </si>
  <si>
    <t>Serão atribuídos pontos a sacos para recolha de resíduos biológicos que sejam compostáveis.</t>
  </si>
  <si>
    <t>Produtos e serviços de maquinaria</t>
  </si>
  <si>
    <t>Emissões de gases de escape do motor
Desempenho de emissões de poluentes atmosféricos</t>
  </si>
  <si>
    <t>As emissões de escape do motor das máquinas móveis devem estar de acordo com os regulamentos.
Os pontos serão concedidos a máquinas que possam demonstrar capacidade de emissão zero de emissões.
As máquinas móveis utilizadas na execução do serviço devem estar em conformidade com as metas de emissões existentes.
O desempenho das emissões de poluentes atmosféricos do motor da frota de varredoras e espalhadoras utilizadas na execução do serviço deve estar de acordo com a meta existente.</t>
  </si>
  <si>
    <t>Desempenho de distribuição</t>
  </si>
  <si>
    <t>O modelo de espalhador deve cumprir os requisitos relativos ao desempenho de distribuição estabelecidos pela norma EN 15597-2, que incluem os seguintes parâmetros:
i. dosagem,
ii. arranque do espalhador,
iii. distribuição lateral.</t>
  </si>
  <si>
    <t>O proponente deve apresentar o relatório de ensaio, em conformidade com a norma EN 15597-2, que demonstre que os resultados do ensaio em relação a:
i. dosagem,
ii. arranque do espalhador,
iii. distribuição transversal (ensaio dinâmico),
permitem concluir que «o espalhador está qualificado».
O ensaio deve ser realizado por um laboratório independente.</t>
  </si>
  <si>
    <t xml:space="preserve">A bateria deve cumprir os requisitos de desempenho a seguir especificados:
1. Norma EN 61951-2 — baterias de níquel-hidreto metálico;
2. Norma EN 61960 — baterias de iões de lítio.
Todas as máquinas devem estar equipadas com sistemas de bateria conformes com a especificação técnica ET3 - Capacidade de recarga e qualidade das baterias
</t>
  </si>
  <si>
    <t>Os fluidos hidráulicos, os óleos para engrenagens, os óleos para motosserras, os óleos para motores a dois tempos e as massas lubrificantes utilizados em maquinaria para manutenção de espaços públicos não podem ter uma advertência de perigo de natureza sanitária ou ambiental no momento da apresentação da proposta [limite mais baixo de classificação previsto no Regulamento (CE) n.º 1272/2008]. A percentagem mássica acumulada das substâncias presentes nos fluidos hidráulicos e nas massas lubrificantes que sejam simultaneamente não biodegradáveis e bioacumuláveis não pode ser superior a 0,1 % (m/m).</t>
  </si>
  <si>
    <t>Instruções de funcionamento e manutenção</t>
  </si>
  <si>
    <t>Manutenção</t>
  </si>
  <si>
    <t>A maquinaria deve ser fornecida com as especificações técnicas e informações para o utilizador necessárias para a respetiva operação com um consumo reduzido de energia e combustível, bem como para a manutenção e o prolongamento da respetiva vida útil.</t>
  </si>
  <si>
    <t xml:space="preserve">Opções tecnológicas para reduzir as emissões de GEE
Desempenho de emissões de poluentes atmosféricos
Gases de ar condicionado
</t>
  </si>
  <si>
    <t>Os veículos devem ser equipados com tecnologias que demonstrem redução de emissões de GEE e desempenhos adequados</t>
  </si>
  <si>
    <t>Sistemas de controlo da pressão dos pneus
Resistência ao rolamento
Pneus recauchutados</t>
  </si>
  <si>
    <t>Os veículos comerciais ligeiros e os veículos pesados devem estar equipados com sistemas de controlo da pressão dos pneus ou com sensores que permitam a monitorização nas instalações do operador.
Os veículos devem estar equipados com:
a) Pneus que cumpram a classe de eficiência energética mais elevada em termos de combustível para a resistência ao rolamento expressa em kg/tonelada. Este requisito não impede o organismo público de adquirir pneus que pertençam à classe máxima de aderência em pavimento molhado, desde que tal se justifique por razões de segurança;
OU
b) Pneus recauchutados.</t>
  </si>
  <si>
    <t>O modelo de espalhador deve cumprir os requisitos relativos ao desempenho de distribuição estabelecidos pela norma EN 15597-2, que incluem os seguintes parâmetros:
i. dosagem,
ii. arranque do espalhador,
iii. distribuição lateral.
Aos proponentes que ofereçam uma frota de serviço serão atribuídos pontos proporcionalmente à percentagem de espalhadores qualificados de acordo com a norma EN 15597-2.</t>
  </si>
  <si>
    <t>Indicador social</t>
  </si>
  <si>
    <t>Onde ?</t>
  </si>
  <si>
    <t>Como ?</t>
  </si>
  <si>
    <t>Verificação</t>
  </si>
  <si>
    <t>Notas</t>
  </si>
  <si>
    <t>Fonte</t>
  </si>
  <si>
    <t>Âmbito</t>
  </si>
  <si>
    <t xml:space="preserve">Data </t>
  </si>
  <si>
    <t>Aplicabilidade ao Porto</t>
  </si>
  <si>
    <t>Situação atual no Porto</t>
  </si>
  <si>
    <t>Adicionar critério no Porto</t>
  </si>
  <si>
    <t>Comentários</t>
  </si>
  <si>
    <t>Aspetos de Sustentabilidade</t>
  </si>
  <si>
    <r>
      <rPr>
        <b/>
        <sz val="11"/>
        <color theme="1"/>
        <rFont val="Calibri"/>
        <family val="2"/>
        <scheme val="minor"/>
      </rPr>
      <t>Contribuições:</t>
    </r>
    <r>
      <rPr>
        <sz val="11"/>
        <color theme="1"/>
        <rFont val="Calibri"/>
        <family val="2"/>
        <scheme val="minor"/>
      </rPr>
      <t xml:space="preserve">
Fernando Belém, LIPOR
Sara Varela, LIPOR
Susana Freitas, LIPOR
Sandra Fernandes, LIPOR</t>
    </r>
  </si>
  <si>
    <t>Aplicável</t>
  </si>
  <si>
    <t>Não aplicável</t>
  </si>
  <si>
    <t>SIM</t>
  </si>
  <si>
    <t>NÃO</t>
  </si>
  <si>
    <t>Critérios</t>
  </si>
  <si>
    <t xml:space="preserve">Lotes </t>
  </si>
  <si>
    <t>Planeamento de quantidades</t>
  </si>
  <si>
    <t>Produtos alimentares &amp; serviços catering</t>
  </si>
  <si>
    <t>A preparação dos menus deve obedecer a um planeamento cuidadoso da quantidades de alimentos a adquirir para evitar o desperdício e a produção de residuos alimentares.</t>
  </si>
  <si>
    <t xml:space="preserve">O proponente deve apresentar o planeamento dos menus indicando as quantidades de alimentos de acordo com os requisitos definidos.
</t>
  </si>
  <si>
    <t>Quantidades</t>
  </si>
  <si>
    <t>FOLHA CRITÉRIOS</t>
  </si>
  <si>
    <t>Abaixo encontra os critérios propostos na FOLHA SUMÁRIO de forma mais detalhada, incluindo:
- Especificações técnicas, critérios de adjudicação, cláusulas de execução do contrato;
- Verificação;
- Notas auxiliares, fontes de informação e âmbito</t>
  </si>
  <si>
    <t>Aquisição de produtos alimentares e bebidas</t>
  </si>
  <si>
    <t>Menus à base de vegetais</t>
  </si>
  <si>
    <t>Leguminosas secas, produtos hortícolas, frutos, cereais integrais e frutos secos</t>
  </si>
  <si>
    <t>https://ec.europa.eu/environment/gpp/eu_gpp_criteria_en.htm</t>
  </si>
  <si>
    <t>Critérios aplicáveis aos CPE da UE no domínio dos produtos alimentares, serviços de assistência de restauração (catering) e máquinas de distribuição automática</t>
  </si>
  <si>
    <t>UE</t>
  </si>
  <si>
    <t>Os menus devem incluir opções que promovam o consumo de leguminosas secas, produtos hortícolas, frutos, cereais integrais e frutos secos, não deixando de proporcionar aos clientes os mesmos níveis recomendados de ingestão de nutrientes, nomeadamente [a selecionar]:
- X dia(s) vegetariano(s) ou à base de vegetais por semana
- X pratos vegetarianos ou à base de vegetais a oferecer diariamente ou Z  dias por semana.
- «prato do dia» vegetariano ou à base de vegetais
- Y gramas de proteínas provenientes de produtos hortícolas ou leguminosas secas por [semana ou dia].
- Reforço (V %) dos pratos de carne com feijão, grão ou produtos hortícolas.</t>
  </si>
  <si>
    <t xml:space="preserve">O proponente deve disponibilizar o planeamento do menu com alternativas que promovam o consumo de leguminosas secas, produtos hortícolas e frutos. Esta exigência deve ser claramente especificada, em conformidade com os requisitos estabelecidos.
</t>
  </si>
  <si>
    <t>Produtos sazonais</t>
  </si>
  <si>
    <t>Frutas, vegetais</t>
  </si>
  <si>
    <t>Especificações técnicas
Critérios de adjudicação
Cláusulas de execução do contrato</t>
  </si>
  <si>
    <t>Incluir critérios relativos a produtos sazonais específicos (lista de produtos alimentares ou X%), indicando em que altura do ano determinados produtos alimentares e bebidas devem ser fornecidos.</t>
  </si>
  <si>
    <t>O proponente deve apresentar uma declaração da qual conste que os  produtos alimentares e bebidas fornecidos durante a execução do contrato cumprem com as condições definidas nos documentos do concurso. Além disso, deve apresentar uma descrição da forma como pretende garantir o fornecimento de produtos sazonais.</t>
  </si>
  <si>
    <t>Os produtos sazonais têm impactes diferentes no ambiente, na saúde, na economia e na sociedade, consoante as regiões de onde provêm e as regiões onde são consumidos. Os produtos sazonais cultivados ao ar livre e transportados em distâncias curtas podem ter impactos ambientais mais reduzidos do que os produtos cultivados em estufas ou transportados em grandes distâncias.
Os vegetais sazonais caracterizam-se por um melhor sabor, uma melhor qualidade e melhores preços, o que pode promover a evolução dos menus para opções mais vegetarianas ou à base de vegetais.</t>
  </si>
  <si>
    <t>Serão atribuídos pontos adicionais, de forma proporcional, às propostas que excedam a lista ou X%  ou  de frutas e legumes, leguminosas, arroz, produtos de aquicultura e de pesca, carne, ovos, laticínios, bebidas e azeite adquiridos mediante circuitos curtos, de acordo com a legislação em vigor.</t>
  </si>
  <si>
    <t>O proponente deve apresentar uma declaração da qual conste que os  produtos alimentares e bebidas fornecidos durante a execução do contrato cumprem com as condições definidas nos documentos do concurso. 
Além disso, deve apresentar uma descrição da forma como pretende garantir a comercialização efetuada por venda direta do produtor ao consumidor ou por venda indireta através de um único intermediário.</t>
  </si>
  <si>
    <t>Utilizar o critério de "frescura garantida" como critério de adjudicação promove a utilização de produtos de "cadeias alimentares biológicas" (casos de estudo de Roma, Itélia e Torres Vedras, Portugal).</t>
  </si>
  <si>
    <t>ENCPE 2020 - Critérios de contratação pública ecológica
para produtos alimentares e serviços de catering</t>
  </si>
  <si>
    <t>Nacional</t>
  </si>
  <si>
    <t>Produtos agrícolas com rótulos relativos a indicações geográficas</t>
  </si>
  <si>
    <t>Produtos alimentares</t>
  </si>
  <si>
    <t>Especificações técnicas
Critérios de adjudicação</t>
  </si>
  <si>
    <t>O proponente deve apresentar uma declaração referindo que os  produtos alimentares e bebidas fornecidos durante a execução do contrato cumprem com as condições definidas nos documentos do concurso. 
Além disso, deve apresentar uma descrição da forma como pretende garantir o fornecimento de produtos agrícolas com rótulos relativos a indicações geográficas.</t>
  </si>
  <si>
    <t>1. Produtos agrícolas com rótulos relativos a indicações geográficas: Regulamento (UE) n.º 1151/2012  relativo aos regimes de qualidade dos produtos agrícolas e dos géneros alimentícios.
2. COs cidadãos e os consumidores são cada vez mais exigentes quanto à qualidade, bem como aos produtos tradicionais com características específicas identificáveis, em especial os produtos relacionados com as suas origens geográficas. Os produtos agrícolas ou os géneros alimentícios que ostentem uma indicação geográfica devem satisfazer determinadas condições, tais como requisitos específicos destinados, entre outros, a proteger os recursos naturais ou a paisagem da zona de produção ou a melhorar o bem-estar dos animais de criação. Esses requisitos são definidos no caderno de especificações de cada produto com indicações geográficas.
3. A ENCPE 2020 iinclui critérios relativos a carne proveniente de raças autóctones.</t>
  </si>
  <si>
    <t xml:space="preserve">
https://ec.europa.eu/environment/gpp/eu_gpp_criteria_en.htm
https://encpe.apambiente.pt/sites/default/files/documentos/Manual_GT5_Produtos_Alimentares_Servicos_Catering_Divulgacao.pdf</t>
  </si>
  <si>
    <t>Critérios aplicáveis aos CPE da UE no domínio dos produtos alimentares, serviços de assistência de restauração (catering) e máquinas de distribuição automática
ENCPE 2020 - Critérios de contratação pública ecológica
para produtos alimentares e serviços de catering</t>
  </si>
  <si>
    <t>UE/Nacional</t>
  </si>
  <si>
    <t xml:space="preserve">
Produtos agrícolas com rótulos relativos a indicações geográficas</t>
  </si>
  <si>
    <t>Durante a vigência do contrato, o prestador de serviços deve recolher e registar as faturas e outros documentos que comprovem o cumprimento dos critérios. Estas faturas devem ser disponibilizadas à entidade adjudicante para efeitos de verificação.
A entidade adjudicante pode estabelecer regras para a imposição de sanções por incumprimento.</t>
  </si>
  <si>
    <t>Cadeia de produção sustentável</t>
  </si>
  <si>
    <t>Origem dos produtos alimentares e bebidas</t>
  </si>
  <si>
    <t>Tipo de proteína</t>
  </si>
  <si>
    <t xml:space="preserve">Produção integrada
</t>
  </si>
  <si>
    <t>Frutas e legumes, leguminosas,
arroz, produtos de aquicultura e de pesca, carne, ovos, laticínios, bebidas e azeite</t>
  </si>
  <si>
    <t xml:space="preserve">Produção integrada
</t>
  </si>
  <si>
    <t>Frutas e legumes, leguminosas,
arroz, produtos de aquicultura e de pesca, carne, ovos, laticínios, bebidas  e azeite</t>
  </si>
  <si>
    <t xml:space="preserve">Os seguintes produtos alimentares e bebidas [lista a inserir pela entidade adjudicante] ou menos X%  do total dos produtos alimentares que não cumpram com o critério dos produtos biológicos devem ser produzidos de acordo as normas da produção integrada.
</t>
  </si>
  <si>
    <t>Serão atribuídos pontos adicionais, de forma proporcional, às propostas que assegurem que excedem a lista ou X% de produtos de produção integrada (ver acima).</t>
  </si>
  <si>
    <t xml:space="preserve">O proponente deve apresentar uma declaração referindo que os produtos alimentares e bebidas fornecidos durante a execução do contrato cumprem com as condições definidas nos documentos do concurso. 
Além disso, deve apresentar uma descrição da forma como pretende garantir o fornecimento de produtos agrícolas de produção integrada (p.e. indentificando os fornecedores dos diferentes produtos).
</t>
  </si>
  <si>
    <t xml:space="preserve">1. A maioria dos Estados-Membros desenvolveu regras sobre produção integrada a nível nacional ou regional. Por conseguinte, existem regras e orientações sobre produção integrada diferentes consoante as culturas, os frutos e os produtos hortícolas, estabelecidas através de regimes públicos ou privados.
Produção integrada em Portugal:
https://www.dgadr.gov.pt/sustentavel/ap-tec-reconh-tecnicos/proteccao-integrada
2. Pedir que os produtos alimentares não biológicos sejam produzidos através de práticas de produção integrada. </t>
  </si>
  <si>
    <t>Critérios aplicáveis aos CPE da UE no domínio dos produtos alimentares, serviços de assistência de restauração (catering) e máquinas de distribuição automática
ENCPE 2020 - Critérios de contratação pública ecológica,
para Produtos alimentares e serviços de catering</t>
  </si>
  <si>
    <t>Ver acima</t>
  </si>
  <si>
    <t>Produtos biológicos</t>
  </si>
  <si>
    <t xml:space="preserve">Os seguintes produtos alimentares e bebidas [a inserir pela entidade adjudicante] ou pelo menos X%  do total dos produtos alimentares devem cumprir o Regulamento (CE) 2018/848  ou as suas alterações subsequentes relativo à produção biológica e à rotulagem dos produtos biológicos.
</t>
  </si>
  <si>
    <t>O proponente deve apresentar uma declaração referindo que os produtos alimentares e bebidas fornecidos durante a execução do contrato cumprem com as condições definidas nos documentos do concurso. 
Além disso, deve apresentar uma descrição da forma como pretende garantir o fornecimento de produtos biológicos (p.e. indentificando os fornecedores dos diferentes produtos).</t>
  </si>
  <si>
    <r>
      <rPr>
        <sz val="10"/>
        <rFont val="Calibri"/>
        <family val="2"/>
        <scheme val="minor"/>
      </rPr>
      <t xml:space="preserve">1. Pode usar este requisito como especificação técnica no caso de conhecer o mercado e saber que existem fornecedores suficientes para os produtos alimentares e as quantidades em questão.  </t>
    </r>
    <r>
      <rPr>
        <u/>
        <sz val="10"/>
        <color theme="10"/>
        <rFont val="Calibri"/>
        <family val="2"/>
        <scheme val="minor"/>
      </rPr>
      <t xml:space="preserve">
</t>
    </r>
    <r>
      <rPr>
        <sz val="10"/>
        <rFont val="Calibri"/>
        <family val="2"/>
        <scheme val="minor"/>
      </rPr>
      <t>2. Regulamento (CE) 2018/848 relativo à produção biológica e à rotulagem dos produtos biológicos:</t>
    </r>
    <r>
      <rPr>
        <sz val="10"/>
        <color theme="10"/>
        <rFont val="Calibri"/>
        <family val="2"/>
        <scheme val="minor"/>
      </rPr>
      <t xml:space="preserve">
</t>
    </r>
    <r>
      <rPr>
        <u/>
        <sz val="10"/>
        <color theme="10"/>
        <rFont val="Calibri"/>
        <family val="2"/>
        <scheme val="minor"/>
      </rPr>
      <t xml:space="preserve">https://eur-lex.europa.eu/legal-content/PT/TXT/PDF/?uri=CELEX:32018R0848&amp;from=EN
</t>
    </r>
  </si>
  <si>
    <t xml:space="preserve">Serão atribuídos pontos adicionais, de forma proporcional, às propostas que assegurem que excedem a lista ou X% de produtos biológicos (ver acima).
</t>
  </si>
  <si>
    <t xml:space="preserve">Pode usar este requisito como critério de adjudicação no caso de não conhecer o mercado ou saber que não existem fornecedores suficientes para os produtos alimentares e as quantidades em questão, reduzindo os riscos e dando um incentivo positivo ao mercado. 
</t>
  </si>
  <si>
    <t xml:space="preserve">Especies de peixes a evitar
</t>
  </si>
  <si>
    <t>Produtos alimentares marinhos</t>
  </si>
  <si>
    <t>Especies de peixes a evitar</t>
  </si>
  <si>
    <t>Não podem ser utilizados peixes ou produtos à base de peixe provenientes de espécies ou unidades populacionais que constem de uma lista de «peixes a evitar», lista essa que reflete o estado dos recursos haliêuticos nas diferentes regiões.</t>
  </si>
  <si>
    <t xml:space="preserve">O proponente deve apresentar uma declaração referindo que só serão fornecidos peixes e produtos à base de peixe conformes com o requisito supramencionado. Além disso, deve apresentar uma descrição da forma como pretende garantir a conformidade durante a execução do contrato (p. ex., identificando os fornecedores dos diferentes produtos). 
</t>
  </si>
  <si>
    <t xml:space="preserve">Deve ser indicada uma lista específica. Podem ser utilizadas como orientação: p. ex., «peixes a evitar» da Marine Conservation Society (http://www.fishonline.org/fishfinder?min=5&amp;max=5&amp;fish=&amp;avoid=1), orientações da WWF sobre mariscos sustentáveis, IUCN, Seaweb Europe, CITES, FAO, NOAA, Monterey Bay Aquarium Seafood Watch, Greenpeace, além das orientações nacionais sobre mariscos.
</t>
  </si>
  <si>
    <t xml:space="preserve">Produtos alimentares marinhos produzidos em unidades populacionais com limites biológicos seguros </t>
  </si>
  <si>
    <t xml:space="preserve">Os seguintes peixes e produtos à base de peixe [lista a definir pela entidade adjudicante] devem ter sido produzidos em unidades populacionais com limites biológicos seguros que deem resposta aos impactos ambientais, nomeadamente pesca excessiva ou esgotamento dos recursos haliêuticos, biodiversidade e utilização responsável e sustentável dos recursos. Isto implica a existência de indícios científicos de uma elevada probabilidade de a biomassa reprodutora da unidade populacional ser superior aos níveis em que a unidade está em risco de colapsar. Os níveis em causa devem basear-se em avaliações efetuadas por organismos científicos independentes que forneçam pareceres à UE, em especial o Conselho Internacional para o Estudo do Mar (CIEM), o Comité Científico, Técnico e Económico da Pesca (CCTEP) da UE ou as organizações regionais responsáveis pela gestão das pescas em todo o mundo.
</t>
  </si>
  <si>
    <t>Estas informações podem ser obtidas através dos sítios Web das organizações, por exemplo: www.ices.dk, https://stecf.jrc.ec.europa.eu/</t>
  </si>
  <si>
    <t>A pontuação deve ser atribuída, de forma proporcional, às propostas que superem a lista de peixes e produtos à base de peixe [enunciados acima] produzidos em unidades populacionais com limites biológicos seguros que minimizem os impactos ambientais como a pesca excessiva ou o esgotamento dos recursos haliêuticos, e promovam a biodiversidade e a utilização responsável e sustentável dos recursos.</t>
  </si>
  <si>
    <t>Produção sustentável de  produtos alimentares provenientes de aquicultura</t>
  </si>
  <si>
    <t xml:space="preserve">Produtos alimentares provenientes de aquicultura </t>
  </si>
  <si>
    <t>Produtos alimentares provenientes de aquicultura</t>
  </si>
  <si>
    <t>Os seguintes produtos alimentares provenientes da aquicultura [lista de produtos a definir pela entidade adjudicante] devem ser produzidos em conformidade com os requisitos de um regime de certificação de produção sustentável.</t>
  </si>
  <si>
    <t>O proponente deve apresentar uma declaração referindo os produtos de aquicultura que cumprem os requisitos. Deve também apresentar uma descrição da forma como a conformidade será garantida durante a execução do contrato (p. ex., identificando os fornecedores dos diferentes produtos)</t>
  </si>
  <si>
    <t>1. O regime de certificação de produção sustentável deve ser baseado em organizações multilaterais com grande adesão das partes, com o objetivo de minimizar os impactos ambientais, promovendo a biodiversidade, bem como a utilização responsável e sustentável dos recursos.
2. No momento da elaboração deste documento, considera-se que regimes como o do Aquaculture Stewardship Council (ASC) ou Globalgap proporcionam um nível suficiente de garantia. Outros regimes vigentes a nível nacional podem ser considerados equivalentes, se cumprirem os mesmos princípios ambientais.</t>
  </si>
  <si>
    <t>A pontuação deve ser atribuída, de forma proporcional, às propostas que superem a lista de produtos alimentares provenientes da aquicultura [enunciados acima] produzidos em conformidade com os requisitos de um regime de certificação de produção sustentável.</t>
  </si>
  <si>
    <t>Bem estar animal</t>
  </si>
  <si>
    <t>Ovos</t>
  </si>
  <si>
    <t>Nenhum dos ovos com casca provenientes da agricultura convencional está rotulado com o código 3 do Regulamento (CE) n.º 589/2008.</t>
  </si>
  <si>
    <t>O proponente deve apresentar uma declaração indicando que nenhum dos ovos com casca provenientes da agricultura convencional é rotulado com o código 3 do Regulamento (CE) n.º 589/2008 ou suas alterações subsequentes. Além disso, deve apresentar uma descrição da forma como pretende garantir a conformidade durante a execução do contrato (p. ex., identificando os fornecedores e indicando especificamente aqueles que fornecerão ovos conformes, respetivamente, com o código 1 ou 2 do anexo I, parte A, do Regulamento (CE) n.º 589/2008.</t>
  </si>
  <si>
    <t xml:space="preserve">1. Deverá ser dada prioridade ao critério de ovos biológicos indicado na categoria "Produtos biológicos". O presente critério deve ser utilizado apenas no caso de haver uma parte de ovos não biológicos.
2. O Regulamento (CE) n.º 589/2008 de 23 de Junho estabelece as regras de execução do Regulamento (CE) n.o 1234/2007 do Conselho no que respeita às normas de comercialização dos ovos e está disponível em: 
https://eur-lex.europa.eu/legal-content/EN/TXT/?uri=celex%3A32008R0589
2. Códigos dos ovos:
0 - Produção biológica
1 - Galinhas criadas ao ar livre
2 - Galinhas criadas no solo
3 - Galinhas criadas em gaiola
</t>
  </si>
  <si>
    <t>A pontuação deve ser atribuída, de forma proporcional, às propostas em que mais do que X % dos ovos com casca (excluindo ovos biológicos) estão rotulados com o código 1 do Regulamento (CE) n.º 589/2008 ou suas alterações subsequentes.</t>
  </si>
  <si>
    <t>O proponente deve apresentar uma declaração indicando que X% dos ovos com casca provenientes da agricultura convencional (isto é, excluindo os ovos biológicos) é rotulado com o código 1 do Regulamento (CE) n.º 589/2008 ou suas alterações subsequentes. Além disso, deve apresentar uma descrição da forma como pretende garantir a conformidade durante a execução do contrato (p. ex., identificando os fornecedores e indicando especificamente aqueles que fornecerão ovos conformes, respetivamente, com o código 1 do anexo I, parte A, do Regulamento (CE) n.º 589/2008.</t>
  </si>
  <si>
    <t>Carne e produtos lácteos</t>
  </si>
  <si>
    <t xml:space="preserve"> A pontuação deve ser atribuída, de forma proporcional, às propostas em que mais do que Y% do total das aquisições seja de carne e produtos lácteos (excluindo os biológicos) produzidos em conformidade com os requisitos de um regime de certificação de bem-estar animal. </t>
  </si>
  <si>
    <t>O proponente deve fornecer os dados (designação e quantidade) dos produtos à base de carne  e lácteos que serão fornecidos durante a execução do contrato, indicando especificamente aqueles que cumprem os requisitos.</t>
  </si>
  <si>
    <t>1. O regime de certificação de bem-estar animal deve ser baseado em organizações multilaterais com grande adesão das partes, que dê resposta a aspetos genéricos como a redução do stress, a utilização mínima dos antibióticos necessários, o abate com sedação e os tempos de transporte mínimos e que aborde aspetos específicos como a época de pastagem das vacas leiteiras ou o corte das caudas dos suínos.
2. Produtos que tenham sido certificados por terceiros com recurso a normas globalmente aceites e reconhecidas, como p. ex., o Label Rouge, ou o Globalgap com o suplemento de bem-estar animal com a garantia da RSPCA, são considerados conformes, desde que abranjam os princípios ambientais supramencionados.</t>
  </si>
  <si>
    <t>Gorduras vegetais mais sustentáveis</t>
  </si>
  <si>
    <t>Gorduras vegetais</t>
  </si>
  <si>
    <t xml:space="preserve">Os óleos vegetais utilizados como matéria prima, bem como os produtos alimentares pré-embalados e/ou bebidas pré-embaladas que contenham gorduras vegetais devem ter sido produzidos a partir de culturas que cumpram os critérios ambientais aplicáveis aos solos, à biodiversidade, à alteração da utilização dos solos e às reservas de carbono biológicas constantes de um regime de certificação  que abranja estes tópicos, do artigo 93.º do Regulamento (UE) n.º 1306/2013 ou por outros meios equivalentes.
</t>
  </si>
  <si>
    <t>O proponente deve apresentar uma declaração referindo que os óleos vegetais utilizados como matéria prima, bem como os produtos alimentares pré-embalados e/ou bebidas pré-embaladas  que contenham gorduras vegetais a fornecer durante a execução do contrato são conformes com os requisitos supramencionados. Deve também incluir uma descrição das medidas a adotar para garantir a conformidade (p. ex., identificar as fontes de abastecimento que podem ser utilizadas).</t>
  </si>
  <si>
    <t>Os regimes de certificação devem ser baseados em organizações com ampla adesão de partes interessadas, nomeadamente ONG, indústrias e governos (como Roundtable on Sustainable Palm Oil – RSPO, Palm Oil Innovation Group – POIG, Roundtable on Responsible Soy – RTRS, The Soybean Sustainability Assurance Protocol – SSAP ou Pro-Terra), podem demonstrar conformidade com o critério se abrangerem os princípios ambientais referidos. Outros regimes, nomeadamente vigentes a nível nacional, podem ser considerados equivalentes, se cumprirem os princípios ambientais.</t>
  </si>
  <si>
    <t>Critérios aplicáveis aos CPE da UE no domínio dos produtos alimentares, serviços de assistência de restauração (catering) e máquinas de distribuição automáticaes</t>
  </si>
  <si>
    <t xml:space="preserve">Produtos comercializados de forma equitativa e ética </t>
  </si>
  <si>
    <t>Café, chá, chocolate (cacau), açúcar, bananas, outras frutos e frutos embaladas, sumos de frutos exóticos, abacate, tomate, baunilha</t>
  </si>
  <si>
    <t>Café, chá, chocolate (cacau), açúcar, bananas, outras frutos e frutos embaladas, sumos de frutos exóticos, abacate, tomate, baunilha, etc.</t>
  </si>
  <si>
    <t xml:space="preserve">A pontuação deve ser atribuída, de forma proporcional, às propostas em que os seguintes produtos alimentares e bebidas [lista de produtos alimentares e de bebidas] tenham sido produzidos e comercializados em conformidade com os requisitos de um regime de certificação que preconize a comercialização equitativa e ética e exija um nível mínimo de conteúdo certificado de 90 %. 
</t>
  </si>
  <si>
    <t xml:space="preserve">O proponente deve apresentar a lista de produtos a fornecer durante a execução do contrato que cumprem o critério (e mostrando evidências de que os produtos cumprem com o critério).  </t>
  </si>
  <si>
    <t>1. O regime de certificação deve basear-se em organizações multilaterais com grande adesão das partes, que cumpre as normas internacionais no domínio do comércio equitativo e ético, nomeadamente no respeitante às condições de trabalho ao nível da produção, em conformidade com as principais convenções da Organização Internacional do Trabalho (OIT), ao comércio sustentável e à fixação de preços . 
2. Os oito principais requisitos das convenções da OIT encontram-se explicitamente inscritos em documentos organizacionais: #29-Trabalho Forçado (1930), #87-Liberdade de Associação e Proteção do Direito de Organização (1948), #98-Direito de Organização e Negociação Coletiva (1949), #105-Abolição do Trabalho Forçado (1959), #138- Idade mínima (1973), #182-Piores Formas de Trabalho Infantil (1999), #100-Igualdade de Remuneração (1951) e #111-Discriminação (1958).
3. Os regimes considerados conformes com os requisitos deste critério não necessitam de fazer parte do movimento Comércio Equitativo. Regimes como o Fairtrade®, UTZ, Bonsucro, etc. podem estar conformes com o critério desde que abranjam os princípios supramencionados. Outros regimes vigentes a nível nacional podem ser considerados equivalentes, se cumprirem os princípios supramencionados.</t>
  </si>
  <si>
    <t>Prevenção de resíduos e reutilização</t>
  </si>
  <si>
    <t>Resíduos de embalagens</t>
  </si>
  <si>
    <t>Embalagens de produtos alimentares</t>
  </si>
  <si>
    <t xml:space="preserve">Reduzir a produção de resíduos de embalagens de produtos alimentares. Significa isto:
• Encomendar a granel os produtos não perecíveis, quando possível e pertinente do ponto de vista ambiental
• Evitar a utilização de embalagens compósitas
• Selecionar embalagens adequadas para reduzir os resíduos de embalagens (formato, proteção, conservação, porções a servir, etc.)
• Selecionar, sempre que possível, embalagens recicláveis, garantindo a segurança alimentar e a higiene dos alimentos. As embalagens recicláveis incluem as embalagens compostáveis
• Selecionar, sempre que possível, embalagens secundárias e terciárias feitas a partir de materiais reciclados e/ou renováveis, garantindo a segurança alimentar e a higiene dos alimentos.
• Selecionar embalagens retornáveis e devolver as embalagens para reutilização, sempre que possível
 </t>
  </si>
  <si>
    <t>O proponente deve fornecer informações acerca dos materiais das diferentes embalagens, indicando os materiais de que são feitos e especificamente se são: 
- compósitos 
- passíveis de reciclagem ou compostagem em conformidade com a norma EN13432
- materiais reciclados e/ou renováveis
- retornáveis</t>
  </si>
  <si>
    <t>1. A definição de «embalagem» (94/62/EC) engloba:
a) Embalagem de venda ou embalagem primária, ou seja, qualquer embalagem concebida com o objectivo de constituir uma unidade de venda ao utilizador ou consumidor final no ponto de compra;
b) Embalagem grupada ou embalagem secundária, ou seja, qualquer embalagem concebida com o objectivo de constituir, no ponto de compra, uma grupagem de determinado número de unidades de venda, quer estas sejam vendidas como tal ao utilizador ou consumidor final, quer sejam apenas utilizadas como meio de reaprovisionamento do ponto de venda; este tipo de embalagem pode ser retirado do produto sem afectar as suas características;
c) Embalagem de transporte ou embalagem terciária, ou seja, qualquer embalagem concebida com o objectivo de facilitar a movimentação e o transporte de uma série de unidades de venda ou embalagens grupadas, a fim de evitar danos físicos durante a movimentação e o transporte. A embalagem de transporte não inclui os contentores para transporte rodoviário, ferroviário, marítimo e aéreo.
2. Embalagens compósitas são embalagens feitas de diferentes materiais que não podem ser separados à mão (2005/270/CE).
3. Embalagem reciclável é qualquer forma de emabalgem que pode ser reutilizada ou reciclada. 
4. Embalagem compostável significa que os materiais de embalagem podem ser colocados num compostador, sendo degradados por meios natutrais num determinado período de tempo.
5. Materiais reciclados são materiais que foram re-processados após o seu final de vida para o mesmo tipo de utilização ou utilizações diferentes. O processo de produção inclui a reciclagem orgânica mas exclui métodos de recuperação energéticos.
6. Materais renováveis são materiais feitos a partir de recursos naturais que podem ser repostos, geração apó geração.</t>
  </si>
  <si>
    <t>A pontuação deve ser atribuída, de forma proporcional, às propostas em que os seguintes produtos alimentares e bebidas [lista de produtos alimentares e de bebidas] ou mais de Y% dos produtos alimentares são fornecidos a granel ou sem embalagem primária</t>
  </si>
  <si>
    <t xml:space="preserve">O proponente deve apresentar uma declaração referindo quais os produtos que cumprem os requisitos. Deve também apresentar uma descrição da forma como a conformidade será garantida durante a execução do contrato (p. ex., identificando os fornecedores dos diferentes produtos) </t>
  </si>
  <si>
    <t xml:space="preserve">Critérios aplicáveis aos CPE da UE no domínio dos produtos alimentares, serviços de assistência de restauração (catering) e máquinas de distribuição automática
ENCPE 2020 - Critérios de contratação pública ecológica
para produtos alimentares e serviços de catering
</t>
  </si>
  <si>
    <t>Critérios gerais</t>
  </si>
  <si>
    <t xml:space="preserve">Rastreabilidade </t>
  </si>
  <si>
    <t xml:space="preserve">Produtos alimentares </t>
  </si>
  <si>
    <t>Durante a vigência do contrato, o prestador de serviços deve assegurar um sistema de rastreabilidade</t>
  </si>
  <si>
    <t>O proponente deve apresentar evidências da existência de um sistema de reastreabilidade</t>
  </si>
  <si>
    <t>Contratação de refeições escolares &amp; serviços de catering</t>
  </si>
  <si>
    <t xml:space="preserve">Conhecimentos e experiência sobre a gestão dos aspetos ambientais do contrato </t>
  </si>
  <si>
    <t>Empresa de serviços</t>
  </si>
  <si>
    <t>Os proponentes devem possuir conhecimentos especializados e experiência em cada um dos domínios pelos quais serão responsáveis ao abrigo do contrato [selecionar o que for pertinente para o contrato específico]:
- planeamento dos menus, atendendo ao aumento do consumo de alimentos à base de vegetais, nos casos em que for apropriado
- prevenção do desperdício alimentar
- redistribuição segura dos excedentes alimentares se/quando aplicável
- prevenção de outros resíduos, forma de os separar e eliminar
- medição dos indicadores ambientais propostos na linha abaixo "Medidas e práticas de gestão ambiental ",  se aplicável
- poupanças de água e de energia nos equipamentos e na respetiva manutenção (para o pessoal responsável por este ponto)
- dosagem e manuseamento adequados dos produtos de limpeza; procedimentos de limpeza
- gestão dos resíduos, nomeadamente perigosos; monitorização e documentação para efeitos de rastreio
- para o pessoal envolvido na entrega dos produtos alimentares, condução ambientalmente consciente, de forma regular, com vista a aumentar a eficiência dos combustíveis
- formação do pessoal em aspetos ambientais, reformulada/revista anualmente; políticas e sistemas de apoio à gestão que minimizem o desperdício alimentar e outros resíduos, maximizem a redistribuição de excedentes alimentares se/quando for caso disso e se for seguro, maximizem a reutilização ou a reciclagem de embalagem e/ou outros resíduos e assegurem a sua eliminação segura.</t>
  </si>
  <si>
    <t>Evidêncas sob a forma de informações e referências (tais como opiniões documentadas dos clientes) relativas aos contratos pertinentes nos cinco anos anteriores à obtenção dos referidos elementos. Estes devem ser apoiados por registos das atividades de formação.</t>
  </si>
  <si>
    <t>A medição dos indicadores ambientais propostos na linha abaixo "Medidas e práticas de gestão ambiental "para os serviços de catering,deve incluir, no mínimo, a quantidade de alimentos à base de vegetais, o desperdício alimentar produzido em vários pontos da cadeia de valor, outros resíduos produzidos no fluxo de resíduos, o consumo de energia, de água e de combustíveis, sempre que aplicável</t>
  </si>
  <si>
    <t>No caso de novas contratações de pessoal, o contratante deve dar formação no local sobre as metodologias enunciadas no critério de seleção acima "Conhecimentos e experiência sobre a gestão dos aspetos ambientais do contrato" .
No caso do pessoal contratado a título permanente e do pessoal temporário cujo contrato vigore mais de um ano, o contratante deve oferecer sessões de formação no local para atualização dos conhecimentos sobre as metodologias enunciadas no critério de seleção "Conhecimentos e experiência sobre a gestão dos aspetos ambientais do contrato", pelo menos uma vez por ano.
O contratante deve comunicar à entidade adjudicante a natureza da formação ministrada.
A autoridade contratante pode estabelecer regras para a imposição de sanções por incumprimento.</t>
  </si>
  <si>
    <t>No caso do pessoal contratado a título permanente e do pessoal temporário cujo contrato vigore mais de um ano, a duração recomendada da formação no local é de 16h por ano, ao passo que, para outro pessoal contratado temporariamente e a curto prazo, esta duração deve ser proporcional à duração do contrato. A duração total da formação pode ser adaptada às necessidades e condições das propostas. 
O pessoal responsável pela preparação dos menus, em especial dos menus veganos, deve receber orientações sobre o modo de prepará-los mantendo os níveis de ingestão de nutrientes recomendados e reduzindo o impacto ambiental global atribuído aos pratos.</t>
  </si>
  <si>
    <t xml:space="preserve">Prevenção de resíduos alimentares  </t>
  </si>
  <si>
    <t xml:space="preserve">Prevenção de resíduos alimentares e de bebidas </t>
  </si>
  <si>
    <t>Produtos alimentares e bebidas</t>
  </si>
  <si>
    <t>O proponente deve apresentar provas, sob a forma de procedimentos operacionais normalizados aplicáveis às aquisições, ao armazenamento, à confeção das refeições, ao planeamento do menu e ao serviço. As provas devem ser complementadas com uma descrição dos canais através dos quais a política de prevenção do desperdício alimentar será comunicada aos clientes.</t>
  </si>
  <si>
    <t xml:space="preserve">O proponente deve ter procedimentos escritos que descrevam as boas práticas para evitar a produção de desperdícios alimentares. Estas boas práticas incluem o seguinte [a selecionar]:
- estabelecer um inventário de existências rigoroso e de um sistema de encomendas que evite que sejam encomendadas quantidades excessivas e que as existências se deteriorem
- elaborar um inventário de resíduos alimentares: significa isto inspecionar todos os processos, com vista a identificar os tipos e as origens dos resíduos produzidos no local, nomeadamente resíduos de alimentos líquidos (p. ex., bebidas)- realizar medições contínuas ou periódicas das quantidades de resíduos alimentares
- no armazenamento de produtos alimentares implementar uma política que preconize que a primeira existência a entrar será a primeira a sair (método FIFO «first in, first out»); verificar periodicamente as datas de validade 
- utilizar diretamente os alimentos cuja data de validade esteja mais perto de expirar (planeamento flexível de refeições)
- garantir que os alimentos são armazenados em condições adequadas
- evitar que a maior parte das carnes, dos peixes ou dos vegetais sejam aparados em excesso, ou reutilizar essas aparas
- realizar, num período prolongado, análises das refeições vendidas, por forma a adaptar as encomendas de alimentos (tendo em conta os dias úteis, as estações e os fatores externos, como períodos de férias ou eventos de grandes dimensões), bem como análises da utilização de sobras de alimentos ou de alimentos cuja validade esteja prestes a terminar
- desenvolver estratégias contra a produção excessiva de refeições (p. ex., congelamento)
- encomendar e armazenar de forma eficiente: encomendar com frequência os produtos perecíveis, nas quantidades necessárias
- armazenar os produtos perecíveis em condições adequadas (p. ex., unidades de refrigeração devidamente calibradas) 
- prevenir perdas na preparação e formar os trabalhadores
- arrefecer os alimentos rapidamente, para evitar a proliferação de micro-organismos
- não preparar refeições somente para efeitos de apresentação (em vez disso, utilizar fotografias)
- ajustar as porções servidas em cada refeição e adaptar as quantidades aos clientes, ou oferecer porções com diferentes quantidades
- selecionar embalagens que minimizem a produção de resíduos alimentares, tendo em conta aspetos como o formato, a proteção, a conservação, as porções a servir, etc. 
- utilizar recipientes destinados a levar sobras alimentares para casa e/ou implementar rotinas internas para que o pessoal possa consumir alimentos não vendidos; preparar uma redistribuição segura de excedentes alimentares se/quando pertinente
- não exigir que todas as opções do menu estejam disponíveis do início ao fim do serviço
- sensibilizar os clientes para o desperdício alimentar e para as suas causas (p. ex., recorrendo a pósteres)
- aumentar a aceitação pelos clientes das medidas de sustentabilidade, através da comunicação
- aplicar um sistema que permita aos clientes dar a sua opinião sobre as porções de alimentos servidas e a qualidade das refeições preparadas (p. ex., procurar saber as razões para as sobras no prato, utilizando fichas de recolha de opiniões) e, subsequentemente, adotar medidas adequadas
O proponente deve comunicar aos convidados as principais componentes da política de prevenção do desperdício alimentar.
</t>
  </si>
  <si>
    <t>Redistribuição de produtos alimentares e bebidas</t>
  </si>
  <si>
    <t>O contratante deve redistribuir os produtos alimentares procedendo [a selecionar]:
- à contratação de organizações que recolham os produtos alimentares doados às organizações de distribuição de produtos alimentares
- à aplicação de procedimentos de recolha de produtos alimentares refrigerados e cozinhados que a organização estabeleça com os prestadores de serviços de catering (caso o equipamento necessário esteja disponível)
- à monitorização e manutenção da cadeia de frio dos produtos cozinhados até serem recolhidos pela organização .
O contratante deve manter um registo da redistribuição dos produtos alimentares.
A entidade adjudicante pode estabelecer regras para a imposição de sanções por incumprimento.</t>
  </si>
  <si>
    <t>1. Aplicável nos locais onde as regras de higiene o permitam e onde o excedente de produtos alimentares a doar seja do interesse das organizações de redistribuição. 
2. The contacting authority is invited to see EU guidelines relevant for food donation (https://ec.europa.eu/food/safety/food_waste/eu_actions/food-donation_en).
A entidade adjudicante deve a consultar as orientações da UE pertinentes em matéria de doação de géneros alimentícios (https://eur-lex.europa.eu/legal-content/PT/TXT/?uri=CELEX:52017XC1025(01))</t>
  </si>
  <si>
    <t>Prevenção de outros resíduos</t>
  </si>
  <si>
    <t xml:space="preserve">Produtos descartáveis e embalagens </t>
  </si>
  <si>
    <t>O proponente deve implementar um plano para reduzir a produção de resíduos que se baseie na hierarquia dos mesmos que consta da Diretiva-Quadro 2008/98/CE relativa aos resíduos. O plano deve incluir, pelo menos:
- a elaboração de um inventário de resíduos: significa isto inspecionar todas as áreas e todos os processos por forma a identificar os tipos e as origens da produção de resíduos no local 
-reduzir os resíduos ao nível da aquisição de alimentos, bebidas, bens descartáveis e consumíveis [a selecionar]. Significa isto:
• encomendar a granel os produtos não perecíveis, quando possível e pertinente do ponto de vista ambiental
• selecionar embalagens adequadas para reduzir os resíduos de embalagens (formato, proteção, conservação, porções a servir, etc.)
• selecionar, sempre que possível, embalagens recicláveis que garantam a segurança alimentar e a higiene dos alimentos. As embalagens recicláveis incluem as embalagens compostáveis
• devolver as embalagens para reutilização, sempre que possível
- reduzir os resíduos da restauração [a selecionar]. Significa isto:
• evitar artigos com embalagens secundárias desnecessárias ou excessivas, atendendo às necessidades do serviços de catering
• colocar os condimentos e as doses de alimentos em recipientes que possam ser reutilizados sempre que possível, atendendo a considerações em matéria de prevenção do desperdício alimentar, higiene dos alimentos, segurança do consumidor e saúde pública
• identificar possibilidades de reutilização 
• devolver as embalagens para reutilização, sempre que possível e pertinente do ponto de vista ambiental.</t>
  </si>
  <si>
    <t>O proponente deve apresentar um plano de prevenção de resíduos. A proposta deve incluir uma lista de artigos descartáveis e não descartáveis a utilizar na execução do contrato. O proponente deve fornecer informações acerca do material de que são feitos os artigos descartáveis, indicando especificamente se são passíveis de reciclagem ou compostagem em conformidade com a norma EN13432.</t>
  </si>
  <si>
    <t>Separação e eliminação de resíduos</t>
  </si>
  <si>
    <t>Produtos descartáveis e embalagens</t>
  </si>
  <si>
    <t>O proponente deve aplicar um plano de separação e eliminação de resíduos limitado aos tratamentos disponíveis no local para os fluxos de resíduos.
Se os resíduos forem recolhidos por uma entidade autorizada para o efeito, o proponente deve separá-los nas frações estipuladas por essa entidade (p. ex., o município). Se a entidade autorizada para o efeito permitir a recolha de resíduos orgânicos e/ou de matérias gordas, óleos e gorduras (FOG, «fats, oils and greases»), o proponente deve separar os resíduos orgânicos e os resíduos de FOG produzidos nas cozinhas e noutras instalações utilizadas pelo pessoal e proceder à sua eliminação no sistema de recolha e reciclagem autorizado.
Se não existir um sistema de recolha de FOG, o proponente deve colocar as FOG num recipiente adequado e proceder à sua eliminação como resíduos indiferenciados. As FOG não devem ser lançadas para o sistema de esgotos.
Caso os resíduos sejam tratados no local, o proponente deve disponibilizar os procedimentos incluídos no plano de gestão de resíduos para o fluxo em causa, atendendo à hierarquia dos mesmos que consta do artigo 4.º da Diretiva-Quadro 2008/98/CE relativa aos resíduos.
Antes de lavar o equipamento, deve proceder-se a uma primeira limpeza das zonas ou dos equipamentos engordurados, por recurso a métodos de limpeza a seco.
Se os convidados procederem eles mesmos à separação dos resíduos, devem ser disponibilizadas instruções claras sobre o processo de separação.</t>
  </si>
  <si>
    <t>O proponente deve fornecer uma descrição das categorias de fluxos de resíduos a separar e dos procedimentos de eliminação a realizar durante a execução do contrato.
Se os convidados procederem eles mesmos à separação dos resíduos, deve ser disponibilizado um exemplar das instruções relativas ao processo de separação.</t>
  </si>
  <si>
    <t>1. Se os resíduos forem recolhidos por uma entidade autorizada para o efeito, o proponente deve separá-los tendo em conta as frações ou categorias estipuladas por essa entidade (p. ex., o município). Devem separar-se, pelo menos, quatro categorias de resíduos: papel/cartão, vidro, plástico, metal. Os resíduos indiferenciados também devem ser separados, além de quaisquer resíduos ambientalmente perigosos.
2. Se a recolha pela entidade autorizada para o efeito permitir a separação de mais categorias do fluxo de resíduos – por exemplo, porcelana, cartão para embalagem de líquidos, metal, têxteis, matéria orgânica , gorduras/óleo de cozinha e resíduos combustíveis –, a entidade adjudicante pode exigir a separação dessas categorias adicionais.</t>
  </si>
  <si>
    <t>Redução de consumíveis descartáveis</t>
  </si>
  <si>
    <t>Consumíveis descartáveis</t>
  </si>
  <si>
    <t>Utilização de detergentes ecológicos</t>
  </si>
  <si>
    <t>Produtos químicos para lavagem das mãos, lavagem da louça e limpezas de rotina</t>
  </si>
  <si>
    <t>Redução de utilização de papel de cozinha</t>
  </si>
  <si>
    <t>Rolos de cozinha e papel de cozinha</t>
  </si>
  <si>
    <t>Regra geral, devem ser utilizados artigos não descartáveis . Ver as exceções nas notas.
Se forem utilizados artigos descartáveis, estes devem ser recicláveis, feitos de plástico reciclado ou material compostável. Nas utilizações em que os alimentos possam levar à contaminação dos artigos (p. ex., talheres e louça de cozinha), devem preferir-se os artigos compostáveis.</t>
  </si>
  <si>
    <t xml:space="preserve">O proponente deve fornecer uma lista de artigos, descartáveis e não descartáveis, a utilizar na execução do contrato, indicando especificamente quais os descartáveis. </t>
  </si>
  <si>
    <t>1.Os artigos descartáveis abrangem artigos de mesa como pratos, canecas, copos, talheres, toalhas, guardanapos, etc. e outros artigos como luvas, sacos de lixo, etc.
2. As entidades adjudicantes podem autorizar artigos descartáveis nos seguintes casos:
- artigos de mesa que se destinem a levar comida para casa (take away) e fornecimento de refeições rápidas (fast food), nos casos em que a logística inversa (ou seja, a recolha) seja extremamente complexa, ou impossível, devido à natureza do evento
- sacos de lixo e luvas de limpeza
- toalhas de mesa de papel que possam ser limpas e utilizadas por períodos prolongados (não são permitidas toalhas de mesa descartáveis de utilização única)</t>
  </si>
  <si>
    <t>X% dos produtos a utilizar para lavagem das mãos, lavagem da louça ou limpezas de rotina devem cumprir os requisitos do rótulo ecológico da UE para esse produto específico, ou equivalente.</t>
  </si>
  <si>
    <t xml:space="preserve">O proponente de fornecer uma lista dos produtos químicos destinados à lavagem das mãos, lavagem da louça e limpezas de rotina a utilizar na execução do contrato, indicando especificamente quais os produtos que cumprem o critério.
</t>
  </si>
  <si>
    <t>1. O termo «rotina» refere-se a atividades regulares realizadas, pelo menos, uma vez por mês. Para efeitos do presente projeto, considera-se que qualquer atividade de limpeza, com exceção da limpeza das janelas, realizada com uma frequência inferior a uma vez por mês não se enquadra na aceção da palavra.
2. São admissíveis exceções, se os organismos tiverem requisitos especiais de limpeza. Podem também autorizar-se exceções se não existirem no mercado produtos com rótulo ecológico.
3. Cabe às entidades adjudicantes decidir quanto aos regimes de certificação equivalentes ao rótulo ecológico da UE que se baseiam nos mesmos princípios.
4. Recomenda-se que 50-100 % em volume das aquisições de produtos para lavagem das mãos, lavagem da louça e limpezas de rotina devem ostentar o rótulo ecológico da UE para o produto específico, ou equivalente.</t>
  </si>
  <si>
    <t>A pontuação deve ser atribuída, de forma proporcional, às propostas em que mais do que os X%  exigidos de aquisições de produtos para lavagem das mãos, lavagem da louça e limpezas de rotina cumpram os requisitos do rótulo ecológico da UE para o produto específico, ou equivalente
Deve atribuir-se pontuação adicional às propostas em que:
- os agentes de limpeza e os sabonetes para as mãos são fornecidos em doses precisas por distribuidores automáticos ou bombas doseadoras
- são tomadas outras ações para reduzir significativamente o consumo de produtos químicos, como a limpeza com vapor</t>
  </si>
  <si>
    <t>O proponente de fornecer uma lista dos produtos químicos destinados à lavagem das mãos, lavagem da louça e limpezas de rotina a utilizar na execução do contrato, indicando especificamente quais os produtos que cumprem o critério.
O proponente deve fornecer informações acerca dos sistemas de dosagem a utilizar e da respetiva manutenção (se necessário) durante a execução do contrato.</t>
  </si>
  <si>
    <t>Y% dos rolos de cozinha e todo o papel de cozinha devem cumprir os requisitos do rótulo ecológico da UE para esse produto específico, ou equivalente.</t>
  </si>
  <si>
    <t>O proponente de fornecer uma lista dos produtos de papel a utilizar na execução do contrato, indicando especificamente quais os produtos que cumprem o critério.</t>
  </si>
  <si>
    <t>1. Podem autorizar-se exceções ao requisito se não existirem no mercado produtos com rótulo ecológico.
2. Valores recomendados: 0-50 % em volume das aquisições de rolos de cozinha e papel de cozinha devem ostentar o rótulo ecológico da UE para o produto específico, ou equivalente.</t>
  </si>
  <si>
    <t>A pontuação deve ser atribuída, de forma proporcional, às propostas em que mais do que os Y%. exigidos de rolos de cozinha e de papel de cozinha cumpram os requisitos do rótulo ecológico da UE para o produto específico, ou equivalente
Deve atribuir-se pontuação adicional às propostas que prevejam o equipamento das cozinhas com distribuidores de toalhas de papel ou rolos de toalhas de mãos de tecido.</t>
  </si>
  <si>
    <t>O proponente de fornecer uma lista dos produtos de papel a utilizar na execução do contrato, indicando especificamente quais os produtos que cumprem o critério.
O proponente deve fornecer informações acerca dos distribuidores a utilizar durante a execução do contrato.</t>
  </si>
  <si>
    <t>Consumo de água e energia nas cozinhas</t>
  </si>
  <si>
    <t xml:space="preserve">Equipamentos de cozinha </t>
  </si>
  <si>
    <t>Fornecimento de água potável com impacte reduzido</t>
  </si>
  <si>
    <t>Água potável</t>
  </si>
  <si>
    <t>O proponente deve dispor de procedimentos escritos que descrevam as boas práticas de utilização dos equipamentos de cozinha para minimizar o consumo de energia e de água, nomeadamente procedimentos para [a selecionar em função da infraestrutura da entidade adjudicante]</t>
  </si>
  <si>
    <t>O proponente deve fornecer procedimentos escritos que descrevam as boas práticas de utilização dos equipamentos da cozinha</t>
  </si>
  <si>
    <t xml:space="preserve"> 1. Observações gerais
- Se exequível, equipar as cozinhas com os seus próprios contadores de água e de eletricidade/gás
- Evitar ligar todos os equipamentos elétricos ao mesmo tempo, para não sobrecarregar a instalação elétrica.
- Nas divisões destinadas aos consumidores, os equipamentos e a iluminação só devem estar ligados durante as horas de serviço ao público.
2. Ver "Critérios aplicáveis aos CPE da UE no domínio dos produtos alimentares, serviços de assistência de restauração (catering) e máquinas de distribuição automática", ET 6. Boas práticas para minimizar o consumo de energia e de água (pág 30) para boas práticas para equipamentos específicos: fornos, bicos, outros equipamentos, extração, máquinas de lavar loiça, refrigeração. </t>
  </si>
  <si>
    <t>A pontuação deve ser atribuída, de forma proporcional, às propostas em que mais do que A%  dos armários frigorífico apresentem um índice de eficiência energética (IEE) inferior a:
- Balcão frigorífico para armazenamento: IEE&lt; 25, classe energética mínima A
- Frigorífico de armazenamento com uma porta: IEE&lt; 25, classe energética mínima A
- Frigorífico de armazenamento com duas portas: IEE&lt; 50, classe energética mínima C
- Balcão congelador para armazenamento: IEE&lt; 35, classe energética mínima B
- Congeladores de armazenamento com uma porta: IEE&lt; 50, classe energética mínima C
- Congeladores de armazenamento com duas portas: IEE&lt; 50, classe energética mínima C
- Frigoríficos-congeladores para armazenamento: IEE&lt; 75, classe energética mínima D</t>
  </si>
  <si>
    <t>O proponente de fornecer uma lista dos equipamentos a utilizar na execução do contrato, indicando especificamente quais os que cumprem o critério.
O proponente deve fornecer informações acerca do IEE, em conformidade com o Regulamento (CE) 2015/1094, no que respeita à rotulagem energética dos armários frigiríficos de armazenagem profissionais, ou com o Regulamento (CE) n.º 1060/2010, no que respeita à rotulagem energética dos aparelhos de refrigeração para uso doméstico, ou as respetivas revisões ou alterações.
Em caso de novas aquisições, deve apresentar um compromisso, assinado, de aquisição ou aluguer dos equipamentos nos primeiros seis meses de vigência do contrato.</t>
  </si>
  <si>
    <t>1. Estes critérios não prejudicam as situações em que as autoridades públicas são obrigadas a comprar apenas produtos ou serviços com um elevado desempenho em termos de eficiência energética em conformidade com o artigo 5.º da Diretiva 2012/27/UE relativa à eficiência energética.
2. Os critérios de adjudicação refletem as melhores tecnologias em termos de eficiência energética disponíveis no mercado aquando da publicação dos critérios da UE aplicáveis aos CPE e podem ser utilizados como orientação para determinar a classe energética mais elevada exigida para a aquisição de equipamentos de cozinha novos durante o período contratual.</t>
  </si>
  <si>
    <t>Caso seja necessário adquirir, total ou parcialmente, equipamentos de cozinha novos para a prestação do serviço contratado, o contratante deve adquirir equipamentos com a classe energética mais elevada disponível no mercado.
O contratante deve comunicar a aquisição dos novos equipamentos à entidade adjudicante.
A entidade adjudicante pode estabelecer regras para a imposição de sanções por incumprimento.</t>
  </si>
  <si>
    <t>O contratante deve fornecer gratuitamente água potável nas instalações do serviço de restauração (providenciando acesso direto a água da rede de distribuição ou disponibilizando-a num jarro ou noutro meio de distribuição) e fornecer copos reutilizáveis para beber.
O contratante deve informar os clientes de que têm à sua disposição, nas instalações, água potável da rede de distribuição.
A entidade adjudicante pode estabelecer regras para a imposição de sanções por incumprimento.</t>
  </si>
  <si>
    <t>Este critério só é aplicável nos casos em que for possível fornecer ou aceder a água potável da rede de distribuição</t>
  </si>
  <si>
    <t>Transporte &amp; logística</t>
  </si>
  <si>
    <t>Redução do consumo de combustíveis</t>
  </si>
  <si>
    <t xml:space="preserve">Transporte de produtos alimentares </t>
  </si>
  <si>
    <t xml:space="preserve">Redução das emissões de gases </t>
  </si>
  <si>
    <t xml:space="preserve">Transporte de produtos alimentares  </t>
  </si>
  <si>
    <t xml:space="preserve">O proponente deve aplicar um plano de redução que vise minimizar as emissões de gases com efeito de estufa e de poluentes atmosféricos dos veículos utilizados no serviço, tendo em conta a otimização das rotas, a carga transportada, o problema do «quilómetro final» e, se isso for economicamente viável, tecnologias de baixo carbono.
</t>
  </si>
  <si>
    <t>O proponente deve apresentar um plano de transporte que minimize as emissões de gases com efeito de estufa e de poluentes atmosféricos, bem como um compromisso, assinado, de aquisição ou aluguer dos veículos nos primeiros seis meses de vigência do contrato.</t>
  </si>
  <si>
    <t>1. Estes critérios só são aplicáveis quando a entrega dos produtos alimentares faz parte do serviço contratado e a frota está sob o controlo do proponente. «Entrega de produtos alimentares» abrange o transporte dos produtos alimentares de e para a cozinha de serviço e para o local onde o serviço é prestado, caso seja diferente.</t>
  </si>
  <si>
    <t>Todos os veículos pesados utilizados para a prestação do serviço devem cumprir, no mínimo, a norma Euro V*.
Todos os veículos ligeiros comerciais utilizados para a prestação do serviço devem cumprir, no mínimo, a norma Euro 5**.</t>
  </si>
  <si>
    <t>O proponente deve apresentar a lista de veículos da frota de serviço e os respetivos certificados de conformidade. No caso dos veículos que tenham atingido a norma referida acima após uma melhoria técnica, as medidas adotadas devem ser documentadas e incluídas na proposta submetida a concurso, e tal deve ser verificado por uma terceira parte independente.
No caso de novas aquisições, o proponente deve apresentar um compromisso, assinado, de aquisição ou aluguer dos veículos nos primeiros seis meses de vigência do contrato.</t>
  </si>
  <si>
    <t xml:space="preserve">1. Estes critérios só são aplicáveis quando a entrega dos produtos alimentares faz parte do serviço contratado e a frota está sob o controlo do proponente. «Entrega de produtos alimentares» abrange o transporte dos produtos alimentares de e para a cozinha de serviço e para o local onde o serviço é prestado, caso seja diferente.
*  Diretiva 2005/55/CE do Parlamento Europeu e do Conselho, de 28 de setembro de 2005, relativa à aproximação das legislações dos Estados-Membros respeitantes às medidas a tomar contra a emissão de gases e partículas poluentes provenientes dos motores de ignição por compressão utilizados em veículos e a emissão de gases poluentes provenientes dos motores de ignição comandada alimentados a gás natural ou a gás de petróleo liquefeito utilizados em veículos.
 **Regulamento (CE) n.º 715/2007 do Parlamento Europeu e do Conselho, de 20 de junho de 2007, relativo à homologação dos veículos a motor no que respeita às emissões dos veículos ligeiros de passageiros e comerciais (Euro 5 e Euro 6) e ao acesso à informação relativa à reparação e manutenção de veículos.
</t>
  </si>
  <si>
    <t>A pontuação deve ser atribuída aos proponentes que ofereçam uma frota para serviços de entrega totalmente composta por veículos Euro6/VI.</t>
  </si>
  <si>
    <t>O proponente deve apresentar a lista de veículos da frota de serviço e os respetivos certificados de conformidade. Para os veículos que passem a cumprir a norma supramencionada na sequência de uma atualização técnica, as medidas devem ser documentadas e incluídas na proposta, devendo ser verificadas por um terceiro independente. Em caso de novas aquisições, o proponente deve apresentar um compromisso, assinado, de aquisição ou aluguer dos veículos nos primeiros seis meses de vigência do contrato.</t>
  </si>
  <si>
    <t>Caso um veículo da frota de serviço seja substituído, o  veículo novo deve ajudar a manter ou melhorar a composição e as tecnologias oferecidas na proposta, por forma a cumprir os critérios de adjudicaçãoacima.
O contratante deve comunicar a aquisição dos novos veículos à entidade adjudicante.
A entidade adjudicante pode estabelecer regras para a imposição de sanções por incumprimento.</t>
  </si>
  <si>
    <t xml:space="preserve">Medidas e práticas de gestão ambiental </t>
  </si>
  <si>
    <t>O proponente deve estabelecer procedimentos operacionais para:
1. Monitorizar e registar, pelo menos, duas vezes por ano, em semanas representativas, os seguintes indicadores:
- Número de refeições preparadas e quantidade global, em massa, de cada ingrediente utilizado na preparação das mesmas (com um limiar acima de, p. ex., 1 kg/semana)
 - Consumo de produtos hortícolas, frutos e leguminosas secas (quantidade, em gramas, de produtos hortícolas, frutos e leguminosas secas, ou de carne e produtos à base de carne, por refeição) (este indicador não é necessário se a quantidade de produtos hortícolas, frutos e leguminosas secas, ou de carne e produtos à base de carne, por refeição, tiverem sido fixadas no contrato)
- O número de horas anuais de formação ambiental do pessoal previstas por tipo de trabalhador (p. ex., tipo de função e experiência na empresa)
 - Se houver triagem dos desperdícios alimentares, a quantidade dos mesmos (em g/refeição), discriminada por desperdícios alimentares na cozinha, no serviço e nos pratos
 - Outros resíduos (g/refeição) triados, pelo menos, nas seguintes categorias: papel/cartão, vidro, plástico, metal e resíduos indiferenciados
- Consumo de energia (kWh/refeição)
- Consumo de água (l/refeição)
- Caso o serviço inclua a entrega de alimentos e a frota esteja sob o controlo do proponente, o consumo de combustível dos veículos utilizados para a entrega de alimentos (l/km.refeição)
- A satisfação dos clientes quanto à comida e ao serviço prestado (indicador empresa-cliente)
- A satisfação da entidade adjudicante quanto ao desempenho do proponente (indicador empresa-empresa)
2. Otimizar  os indicadores ambientais monitorizados e registados no ponto 1. Os procedimentos devem ser, pelo menos, abrangir os seguintes critérios:
- Formação do pessoal
- Menus à base de vegetais
- Prevenção do desperdício alimentar
- Prevenção, triagem e eliminação de outros resíduos
- Consumo de energia e de água nas cozinhas
- Caso o serviço inclua a entrega de alimentos e a frota esteja sob o controlo do proponente, transporte dos alimentos. O pessoal afeto ao serviço deve ter conhecimento dos procedimentos operacionais.
3. Avaliar a aplicação dos pontos 1 e 2, monitorizando quaisquer alterações nos indicadores ambientais na execução dos procedimentos.
4.Em caso de desvios, tomar as medidas necessárias para corrigi-los e, se possível, evitá-los no futuro.</t>
  </si>
  <si>
    <t>O proponente deve fornecer o procedimento para:
1. monitorizar e registar os indicadores enunciados na secção 1, pelo menos, duas vezes por ano
2. garantir a aplicação dos procedimentos operacionais
3. corrigir os desvios detetados na avaliação e, se possível, preveni-los no futuro.
Os sistemas de gestão ambiental certificados pela norma ISO 14001 ou que estejam registados no EMAS, bem como os serviços que tenham um rótulo ecológico de tipo 1 da norma EN ISO 14024, são considerados conformes caso cumpram os seguintes objetivos ambientais: aumentar o consumo de vegetais, minimizar o desperdício alimentar, outros resíduos, a energia e a água consumidas e, se pertinente, minimizar o consumo de combustível.
O proponente deve definir uma política ambiental com vista à consecução destes objetivos, apresentando também o certificado emitido pelo organismo de certificação.</t>
  </si>
  <si>
    <t>1. Uma semana representativa é uma semana em que o nível de negócio/atividade é aproximadamente igual à média ao longo do ano (uma semana em que haja um maior número de eventos, um maior número de feriados ou ocasiões especiais, como o dia de S. Valentim ou o Natal, não é representativa).
O conceito de refeições, caso não seja definido pelas entidades adjudicantes, pode ser diferente em cada concurso. Por conseguinte, se é expectável que os indicadores propostos sirvam para comparar as propostas, as entidades adjudicantes devem definir claramente os indicadores a utilizar.</t>
  </si>
  <si>
    <t>O contratante deve documentar e comunicar, ao longo do período de vigência do contrato:
- Os resultados da monitorização dos indicadores, e
- Os resultados da avaliação, bem como as medidas corretivas e de prevenção, se for caso disso, de acordo com os procedimentos escritos previstos para verificar a especificação técnica – Medidas e práticas de gestão ambiental.
Estes relatórios devem ser disponibilizados à entidade adjudicante para efeitos de verificação.
A entidade adjudicante pode estabelecer regras para a imposição de sanções por incumprimento.</t>
  </si>
  <si>
    <t xml:space="preserve">Aquisição de produtos alimentares </t>
  </si>
  <si>
    <t>Como/porquê ?</t>
  </si>
  <si>
    <t>Lotes</t>
  </si>
  <si>
    <t>Planear as quantidades adequadas que são necessárias é o primeiro passo para evitar o desperdício alimentar</t>
  </si>
  <si>
    <t>Uma mudança para uma dieta à base de vegetais e com menor quantidade de produtos animais é melhor para a saúde e também mais sustentável. O mesmo se aplica para um maior consumo de proteínas vegetaise menos proteínas animais  (fonte: White paper Towards a more plant-based diet, 2018).</t>
  </si>
  <si>
    <t xml:space="preserve">Produtos sazonais produzidos no exterior e transportados para curtas distâncias têm em geral menores impactes ambientais que produtos de estufa transportados por longas distâncias.
Os vegetais sazonais são mais saborosos e têm melhor qualidade e preço, o que pode ajudar a promover uma mudança do menu para opções vegetarianas.
</t>
  </si>
  <si>
    <t>Circuitos curtos</t>
  </si>
  <si>
    <t xml:space="preserve">A venda direta do produtor ao consumidor ou a venda indireta através de apenas um intermediário reduz as necessidades de conservação e transporte, tendo em geral um impacte ambiental mais reduzido. </t>
  </si>
  <si>
    <t>Os cidadãos e os consumidores são cada vez mais exigentes quanto à qualidade, bem como aos produtos tradicionais com características específicas identificáveis, em especial os produtos relacionados com as suas origens geográficas. Os produtos agrícolas ou os géneros alimentícios que ostentem uma indicação geográfica devem satisfazer determinadas condições, tais como requisitos específicos destinados, entre outros, a proteger os recursos naturais ou a paisagem da zona de produção ou a melhorar o bem-estar dos animais de criação. Esses requisitos são definidos nas especificações de cada produto com indicações geográficas.
As entidades adjudicantes podem decidir incluir nos seus concursos critérios específicos relativos a produtos agrícolas e outros géneros alimentícios com indicação geográfica, estabelecendo a lista dos produtos com um rótulo de indicação geográfica que podem ser fornecidos/oferecidos.</t>
  </si>
  <si>
    <r>
      <t xml:space="preserve">Os sistemas de produção integrada na agricultura aumentam o fornecimento de bens e serviços de forma sustentável, obtendo-se benefícioe sinergias.
</t>
    </r>
    <r>
      <rPr>
        <sz val="8"/>
        <color rgb="FF000000"/>
        <rFont val="Calibri"/>
        <family val="2"/>
        <scheme val="minor"/>
      </rPr>
      <t>(Fonte: http://www.fao.org/climate-smart-agriculture-sourcebook/production-resources/module-b5-integrated-production-systems/chapter-b5-1/en/)</t>
    </r>
  </si>
  <si>
    <r>
      <t xml:space="preserve">A agricultura biológica é um sistema holístico de gestão da produção que promove e melhora a saúde do ecossistema agrícola, incluindo a biodiversidade, os ciclos biológicos e a atividade biológica do solo. Utiliza  práticas de manejo preferencialmente ao uso de insumos não agrícolas, levando em consideração que as condições regionais requerem sistemas adaptados localmente. Sempre que possível, são utilizados  métodos agrícolas, biológicos e mecânicos, em oposição ao uso de materiais sintéticos, para cumprir qualquer função específica dentro do sistema.
</t>
    </r>
    <r>
      <rPr>
        <sz val="8"/>
        <color rgb="FF000000"/>
        <rFont val="Calibri"/>
        <family val="2"/>
        <scheme val="minor"/>
      </rPr>
      <t>(Fonte: http://www.fao.org/organicag/oa-faq/oa-faq1/pt/)</t>
    </r>
  </si>
  <si>
    <t xml:space="preserve">
Especies de peixes a evitar</t>
  </si>
  <si>
    <t xml:space="preserve">Os produtos alimentares marinhos devem ter sido produzidos em unidades populacionais com limites biológicos seguros que deem resposta aos impactos ambientais, nomeadamente pesca excessiva ou esgotamento dos recursos haliêuticos, biodiversidade e utilização responsável e sustentável dos recursos. Isto implica a existência de indícios científicos de uma elevada probabilidade de a biomassa reprodutora da unidade populacional ser superior aos níveis em que a unidade está em risco de colapsar. </t>
  </si>
  <si>
    <t xml:space="preserve">A aquicultura sustentável foca-se na minimização dos impactes principais ambientais e sociais da aquicultura.  
</t>
  </si>
  <si>
    <t xml:space="preserve">Não utilização de ovos proveniente de galinhas criadas em gaiola. Em 1998, a Diretiva do Conselho 98/58/EC sobre a proteção de animais mantidos para fins agropecuários definiu regras gerais para a proteção de animais de todas as espécies mantidos para a produção de alimentos, lã, pele ou para outros fins agrícolas, incluindo peixes, répteis de anfíbios.  Estas regras basearam-se na Convenção europeia relativa à proteção dos animais nos locais de criação. </t>
  </si>
  <si>
    <t xml:space="preserve">Carne e produtos lácteos com critérios de bem estar animal. Meat and dairy products with animal welfare standards. Em 1998, a Diretiva do Conselho 98/58/EC sobre a proteção de animais mantidos para fins agropecuários definiu regras gerais para a proteção de animais de todas as espécies mantidos para a produção de alimentos, lã, pele ou para outros fins agrícolas, incluindo peixes, répteis de anfíbios.  Estas regras basearam-se na Convenção europeia relativa à proteção dos animais nos locais de criação. </t>
  </si>
  <si>
    <r>
      <t xml:space="preserve">Atualmente, o óleo de palma é utilizado em cerca de 50% dos alimentos embalados encontrados nas prateleiras dos supermercados. Na Europa, Indonésia e outros países, também é usado como ingrediente no biodiesel. A produção de óleo de palma está sob escrutínio público, devido aos seus impactos sociais e ambientais, por exemplo no habitat do orangotango. No entanto a expansão da produção de óleo de soja, que poderia ser usada como alternativa ao óleo de palma, também tem efeitos ambientais, inclusive nos habitats da vida selvagem. 
</t>
    </r>
    <r>
      <rPr>
        <sz val="8"/>
        <color theme="1"/>
        <rFont val="Calibri"/>
        <family val="2"/>
        <scheme val="minor"/>
      </rPr>
      <t>(Fonte: https://www.iucn.nl/en/updates/sustainability-in-vegetable-oils-challenges-for-science-and-policy).</t>
    </r>
  </si>
  <si>
    <r>
      <t xml:space="preserve">O comércio justo e ético centra-se na proteção dos direitos dos trabalhadores em toda a cadeia de abastecimento, ajudando produtores e trabalhadores desfavorecidos do mundo em desenvolvimento - por exemplo, produtores de algodão, banana, cacau e café - a ter mais controle sobre suas vidas. As medidas focam-se no comportamento das empresas compradoras - retalhistas, marcas e seus fornecedores -  para garantir que as empresas fornecedoras respeitam os direitos dos trabalhadores. Aplica-se especificamente a produtos, não a empresas.
</t>
    </r>
    <r>
      <rPr>
        <sz val="8"/>
        <color theme="1"/>
        <rFont val="Calibri"/>
        <family val="2"/>
        <scheme val="minor"/>
      </rPr>
      <t>(Fonte: https://www.ethicaltrade.org/issues/ethical-trade-and-fairtrade)</t>
    </r>
  </si>
  <si>
    <t>Outros</t>
  </si>
  <si>
    <t>A redução da produção de resíduos de embalagens evita o uso ineficiente de materiais, água e energia. Ao solicitar que os produtos alimentares sejam fornecidos a granel ou sem embalagem primária, os resíduos de embalagem são reduzidos. O uso de materiais recicláveis / reciclados em embalagens alimentares, quando for possível por motivos de saúde e segurança, permite o aproveitamento de resíduos como materiais secundários, fechando os ciclos e reduzindo a utilização de matérias primas.</t>
  </si>
  <si>
    <t>A implementação de um sistema de rastreabilidade ajuda a garantir que os critérios exigidos são cumpridos.</t>
  </si>
  <si>
    <t>Demonstrar experiência e conhecimentos relevantes na gestão dos aspetos ambientais do contrato anterior (planeamento dos menus, menus vegetarianos, resíduos alimentares, outros resíduos, água e energia, monitorização de indicadores) garantem a capacidade de fazer o mesmo nas áreas para as quais o fornecedor seria responsável nos termos do contrato.</t>
  </si>
  <si>
    <t>A formação presencial do pessoal permanente e temporário garante a implementação eficaz das melhores práticas relativas aos aspetos ambientais do contrato (planeamento dos menus, menus vegetarianos, resíduos alimentares, outros resíduos, água e energia, monitorização de indicadores).</t>
  </si>
  <si>
    <t>Prevenção de resíduos alimentares</t>
  </si>
  <si>
    <r>
      <t xml:space="preserve">As melhores práticas para prevenir a geração do desperdício alimentares são importantes. Na UE, cerca de 20% do total de alimentos produzidos são perdidos ou desperdiçados, enquanto 33 milhões de pessoas não podem comprar uma refeição de qualidade a cada dois dias. Globalmente, aproximadamente um terço de todos os alimentos produzidos para consumo humano são perdidos ou desperdiçados.
</t>
    </r>
    <r>
      <rPr>
        <sz val="8"/>
        <color theme="1"/>
        <rFont val="Calibri"/>
        <family val="2"/>
        <scheme val="minor"/>
      </rPr>
      <t>(Fonte: https://ec.europa.eu/food/safety/food_waste/stop_en)</t>
    </r>
  </si>
  <si>
    <t>No âmbito do Plano de Ação para a Economia Circular, a Comissão adotou orientações da UE para a doação de alimentos a fim de facilitar a recuperação e redistribuição de alimentos seguros e comestíveis para  pessoas com necessidades.</t>
  </si>
  <si>
    <t>A redução de resíduos de produtos descartáveis e embalagens evita o uso ineficiente de materiais, água e energia.</t>
  </si>
  <si>
    <t>A separação dos fluxos de resíduos permite a reciclagem e a utilização dos resíduos como materiais secundários, fechando os circuitos e reduzindo a utilização de matérias primas.</t>
  </si>
  <si>
    <t>A redução do uso de consumíveis descartáveis reduz a geração de resíduos e economiza materiais, água e recursos energéticos.</t>
  </si>
  <si>
    <t xml:space="preserve">Utilização de detergentes ecológicos </t>
  </si>
  <si>
    <t>O uso de produtos químicos ambientalmente responsáveis para a lavagem das mãos, louça e limpeza de rotina reduz os impactos no  ambiente.</t>
  </si>
  <si>
    <t>A redução do uso de produtos descartáveis de papel nas cozinhas reduz a geração de resíduos e economiza materiais, água e recursos energéticos.</t>
  </si>
  <si>
    <t>A redução do consumo de energia e recursos hídricos reduz os impactos no  ambiente.</t>
  </si>
  <si>
    <t>Medidas simples como permitir o acesso direto à água da torneira ou fornecer água da torneira num jarro ou outro dispensador, bem como fornecer copos reutilizáveis têm menores  impactes ambientais do que usar água engarrafada.</t>
  </si>
  <si>
    <t>Transporte de produtos alimentares</t>
  </si>
  <si>
    <t>A otimização do transporte de alimentos minimiza as emissões de gases de efeito estufa e poluentes atmosféricos dos veículos utilizados no serviço.</t>
  </si>
  <si>
    <t>Os padrões de emissão europeus definem os limites aceitáveis para as emissões de escape de veículos novos vendidos na União Europeia e nos estados membros da EEA. Os padrões de emissão são definidos através de uma série de diretivas da UE que fazem a introdução progressiva de padrões cada vez mais rigorosos, reduzindo as emissões de poluentes atmosféricos e, portanto, os impactes ambientais do transporte de alimentos.</t>
  </si>
  <si>
    <t>A monitorização e a otimização dos indicadores ambientais (formação do  pessoal; menus vegetarianos; prevenção de desperdício alimentar; prevenção, triagem e deposição de outros resíduos; consumo de energia e água nas cozinhas; transporte de alimentos) é essencial para minimizar os impactes ambientais dos serviços de catering.</t>
  </si>
  <si>
    <t>Medidas e práticas de gestão ambiental</t>
  </si>
  <si>
    <t>NÍVEL MACRO</t>
  </si>
  <si>
    <r>
      <t xml:space="preserve">O SISTEMA DE ALIMENTOS LINEAR TEM QUE SER ALTERADO 
Existem desvantagens bem conhecidas do nosso modelo de consumo de alimentos, incluindo os flagelos da fome e da obesidade. Menos conhecida é a extensão dos impactos negativos relacionados com os métodos atuais de produção de alimentos. Talvez o mais surpreendente seja que, mesmo quando aparentemente fazemos escolhas alimentares saudáveis, a saúde das pessoas continua a ser prejudicada pela maneira como produzimos os alimentos e lidamos com seus subprodutos. Até 2050, cerca de 5 milhões de vidas por ano poderão ser perdidas como resultado dos atuais processos de produção de alimentos - o dobro do número atual de pessoas com obesidade.
A ECONOMIA CIRCULAR OFERECE UMA VISÃO PARA UM SISTEMA ALIMENTAR ADEQUADO PARA O FUTURO
Nesta visão, a produção de alimentos melhora em vez de degradar o  ambiente, e todas as pessoas têm acesso a alimentos saudáveis ​​e nutritivos.
</t>
    </r>
    <r>
      <rPr>
        <b/>
        <sz val="11"/>
        <color theme="1"/>
        <rFont val="Calibri"/>
        <family val="2"/>
        <scheme val="minor"/>
      </rPr>
      <t>1. Fornecer alimentos locais cultivados de forma regenerativa e localmente, quando apropriado</t>
    </r>
    <r>
      <rPr>
        <sz val="11"/>
        <color theme="1"/>
        <rFont val="Calibri"/>
        <family val="2"/>
        <scheme val="minor"/>
      </rPr>
      <t xml:space="preserve">
Os alimentos vêm de sistemas naturais que são  regenerativos. A replicação dessas práticas melhora a saúde geral dos ecossistemas locais, diversifica o fornecimento de alimentos para aumentar a resiliência, reduz as necessidades de embalagem e encurta as cadeias de fornecimento. A agricultura urbana e periurbana fortalece as conexões entre os alimentos e os agricultores que os cultivam.
</t>
    </r>
    <r>
      <rPr>
        <b/>
        <sz val="11"/>
        <color theme="1"/>
        <rFont val="Calibri"/>
        <family val="2"/>
        <scheme val="minor"/>
      </rPr>
      <t>2. Aproveitar ao máximo os alimentos</t>
    </r>
    <r>
      <rPr>
        <sz val="11"/>
        <color theme="1"/>
        <rFont val="Calibri"/>
        <family val="2"/>
        <scheme val="minor"/>
      </rPr>
      <t xml:space="preserve">
As cidades desempenham um papel crucial para manter os alimentos no seu valor acrescentado mais alto e eliminar o desperdício. Elas podem tornar-se centros de redistribuição dos alimentos excedentes e de uma bioeconomia próspera, onde os subprodutos alimentares são transformados em fertilizantes orgânicos, biomateriais, medicamentos e bioenergia.
</t>
    </r>
    <r>
      <rPr>
        <b/>
        <sz val="11"/>
        <color theme="1"/>
        <rFont val="Calibri"/>
        <family val="2"/>
        <scheme val="minor"/>
      </rPr>
      <t>3. Desenhar e comercializar produtos alimentares mais saudáveis</t>
    </r>
    <r>
      <rPr>
        <sz val="11"/>
        <color theme="1"/>
        <rFont val="Calibri"/>
        <family val="2"/>
        <scheme val="minor"/>
      </rPr>
      <t xml:space="preserve">
Não há escolhas alimentares saudáveis ​​num sistema alimentar não saudável. Podemos mudar o design e o marketing dos alimentos para remodelar as nossas preferências e hábitos. Isso garantirá que os produtos saudáveis ​​se tornem facilmente acessíveis, enquanto os nutrientes valiosos voltam para o solo com segurança.
Fonte: Cities and Circular Economy for Food, Ellen MacArthur Foundation, 2019
</t>
    </r>
  </si>
  <si>
    <t>NÍVEL MESO</t>
  </si>
  <si>
    <t>Centrado na governança do sistema para saber quem são os atores relevantes para atingir os objetivos traçados com a ação de compras (instituições, empresas, fornecedores, utilizadores) e como envolvê-los.</t>
  </si>
  <si>
    <r>
      <rPr>
        <b/>
        <sz val="11"/>
        <color theme="1"/>
        <rFont val="Calibri"/>
        <family val="2"/>
        <scheme val="minor"/>
      </rPr>
      <t xml:space="preserve">Nível 2 | Meso
Atores
</t>
    </r>
    <r>
      <rPr>
        <sz val="11"/>
        <color theme="1"/>
        <rFont val="Calibri"/>
        <family val="2"/>
        <scheme val="minor"/>
      </rPr>
      <t xml:space="preserve">Defina as  partes interessadas relevantes para atingir os objetivos estratégicos definidos no nível macro, incluindo autoridades locais, outras entidades, fornecedores potenciais e  potenciais utilizadores.
Organize um diálogo com essas partes interessadas relevantes para descobrir como e quais as ações  necessárias para atingir os objetivos estratégicos, usando o poder das compras públicas para comunicar a necessidade e ajudar a organizar novas soluções, ou seja, novos produtos, serviços ou modelos de negócios.
</t>
    </r>
  </si>
  <si>
    <t>NÍVEL MICRO</t>
  </si>
  <si>
    <r>
      <rPr>
        <b/>
        <sz val="11"/>
        <color theme="1"/>
        <rFont val="Calibri"/>
        <family val="2"/>
        <scheme val="minor"/>
      </rPr>
      <t xml:space="preserve">Level 1 | Micro
Critérios
</t>
    </r>
    <r>
      <rPr>
        <sz val="11"/>
        <color theme="1"/>
        <rFont val="Calibri"/>
        <family val="2"/>
        <scheme val="minor"/>
      </rPr>
      <t xml:space="preserve">CRITÉRIOS ECOLÓGICOS E CIRCULARES 
A ferramenta inclui um conjunto de folhas organizadas de forma estruturada:
</t>
    </r>
  </si>
  <si>
    <r>
      <rPr>
        <b/>
        <sz val="11"/>
        <color theme="1"/>
        <rFont val="Calibri"/>
        <family val="2"/>
        <scheme val="minor"/>
      </rPr>
      <t xml:space="preserve">FOLHAS SUMÁRIO
</t>
    </r>
    <r>
      <rPr>
        <sz val="11"/>
        <color theme="1"/>
        <rFont val="Calibri"/>
        <family val="2"/>
        <scheme val="minor"/>
      </rPr>
      <t>“Critérios” - Lista de critérios propostos, com base nos critérios CPE da UE e em estudos de caso sobre compras circulares.
"O quê?" - Aplicação a produtos / serviços específicos.
"Por quê?" - Benefícios ambientais e de economia circular na implementação dos critérios.
Categorização de acordo com os aspetos de sustentabilidade a que se referem:
Ambiente (clima, água, solo, recursos, resíduos)
Economia circular
Biodiversidade
Indicadores sociais
Bem estar animal</t>
    </r>
  </si>
  <si>
    <r>
      <rPr>
        <b/>
        <sz val="11"/>
        <color theme="1"/>
        <rFont val="Calibri"/>
        <family val="2"/>
        <scheme val="minor"/>
      </rPr>
      <t xml:space="preserve">FOLHAS CRITÉRIOS
</t>
    </r>
    <r>
      <rPr>
        <sz val="11"/>
        <color theme="1"/>
        <rFont val="Calibri"/>
        <family val="2"/>
        <scheme val="minor"/>
      </rPr>
      <t>Apresentam os critérios propostos nas FOLHAS SUMÁRIO de forma mais detalhada, incluindo:
Especificações técnicas, critérios de adjudicação, cláusulas de execução do contrato, etc.
Verificação
Notas auxiliares, fontes de informação e âmbito</t>
    </r>
  </si>
  <si>
    <r>
      <rPr>
        <b/>
        <sz val="11"/>
        <color theme="1"/>
        <rFont val="Calibri"/>
        <family val="2"/>
        <scheme val="minor"/>
      </rPr>
      <t xml:space="preserve">FOLHAS SCAN 
</t>
    </r>
    <r>
      <rPr>
        <sz val="11"/>
        <color theme="1"/>
        <rFont val="Calibri"/>
        <family val="2"/>
        <scheme val="minor"/>
      </rPr>
      <t xml:space="preserve">Nesta folha as organizações do cluster do Porto devem definir o seguinte:
“Estado atual Porto” - preencher a situação actual relativamente aos diversos critérios propostos, ou seja, quais os critérios que já são utilizados nos concursos;
“Ad critérios Porto” - preencher os critérios a incluir em concursos futuros, com base nas informações da "FOLHA SUMÁRIO" e da "FOLHA CRITÉRIOS" e tendo em atenção os resultados dos níveis macro e meso.
</t>
    </r>
  </si>
  <si>
    <r>
      <t xml:space="preserve">FOLHAS RESULTADOS 
</t>
    </r>
    <r>
      <rPr>
        <sz val="11"/>
        <color theme="1"/>
        <rFont val="Calibri"/>
        <family val="2"/>
        <scheme val="minor"/>
      </rPr>
      <t xml:space="preserve">Mostram o desempenho da sua organização em relação aos  critérios, isto é, a situação atual e futura em relação à integração de recomendações / critérios circulares (agregados de acordo com os  os aspetos de sustentabilidade  - Ambiente/Economia circular/Biodiversidade/Indicadores sociais/Bem estar animal) nos procedimentos de contratação pública de produtos alimentares e de refeições escolares &amp; serviços de catering.
</t>
    </r>
  </si>
  <si>
    <r>
      <rPr>
        <b/>
        <sz val="11"/>
        <color theme="1"/>
        <rFont val="Calibri"/>
        <family val="2"/>
        <scheme val="minor"/>
      </rPr>
      <t xml:space="preserve">Nível 1 | Micro
</t>
    </r>
    <r>
      <rPr>
        <sz val="11"/>
        <color theme="1"/>
        <rFont val="Calibri"/>
        <family val="2"/>
        <scheme val="minor"/>
      </rPr>
      <t>Critérios
Ir às  FOLHAS SUMÁRIO e consulte os critérios propostos para produtos alimentares/serviços de catering e manutenção de espaços verdes.
Para cada critério proposto  pode encontrar mais informações nas FOLHAS CRITÉRIOS ou através do botão "Mais info"
Nas FOLHAS SCAN, preencha as colunas “Estado atual Porto” e “Ad critérios Porto”
Veja os resultados obtidos nas FOLHAS  RESULTADOS</t>
    </r>
  </si>
  <si>
    <t>Aquisição de produtos alimentares</t>
  </si>
  <si>
    <t>Contratação de refeições escolares e serviços de catering</t>
  </si>
  <si>
    <t>Indicadores sociais</t>
  </si>
  <si>
    <t>Estado atual</t>
  </si>
  <si>
    <t>Objetivo potencial</t>
  </si>
  <si>
    <t xml:space="preserve">Ambiente </t>
  </si>
  <si>
    <t xml:space="preserve">Estado atual </t>
  </si>
  <si>
    <t>Aquisição de plantas</t>
  </si>
  <si>
    <t>Aquisição de produtos e serviços de tratamento do solo</t>
  </si>
  <si>
    <t>Aquisição de serviço de manutenção de espaços verdes</t>
  </si>
  <si>
    <t>Aquisição de serviços de gestão de manutenção de espaços verdes</t>
  </si>
  <si>
    <t>Aquisição de serviços de limpeza de espaços verdes</t>
  </si>
  <si>
    <t>Aquisição de produtos de limpeza de espaços verdes</t>
  </si>
  <si>
    <t>Aquisição de maquinaria e serviços para espaços verdes</t>
  </si>
  <si>
    <t>Aquisição de veículos para manutenção de espaços verdes</t>
  </si>
  <si>
    <t>FOLHA SCAN</t>
  </si>
  <si>
    <t>FOLHA RESULTADOS</t>
  </si>
  <si>
    <r>
      <rPr>
        <b/>
        <sz val="11"/>
        <color theme="1"/>
        <rFont val="Calibri"/>
        <family val="2"/>
        <scheme val="minor"/>
      </rPr>
      <t>NOTA SOBRE A FERRAMENTA</t>
    </r>
    <r>
      <rPr>
        <sz val="11"/>
        <color theme="1"/>
        <rFont val="Calibri"/>
        <family val="2"/>
        <scheme val="minor"/>
      </rPr>
      <t xml:space="preserve">
A ferramenta Circular Procurement Guidelines do Porto foi produzida, no âmbito do projecto CityLoops, por uma equipa do LNEG - Laboratório Nacional de Energia e Geologia, I.P. E pela LIPOR - Serviço Intermunicipal de Gestão de Resíduos do Grande Porto.
</t>
    </r>
    <r>
      <rPr>
        <b/>
        <sz val="11"/>
        <color theme="1"/>
        <rFont val="Calibri"/>
        <family val="2"/>
        <scheme val="minor"/>
      </rPr>
      <t>Autores:</t>
    </r>
    <r>
      <rPr>
        <sz val="11"/>
        <color theme="1"/>
        <rFont val="Calibri"/>
        <family val="2"/>
        <scheme val="minor"/>
      </rPr>
      <t xml:space="preserve"> 
Paula Cayolla Trindade, Investigadora Auxiliar, LNEG
paula.trindade@lneg.pt
Jorge Alexandre, Investigador Auxiliar, LNEG
jorge.alexandre@lneg.pt
</t>
    </r>
  </si>
  <si>
    <t>ESTRUTURA</t>
  </si>
  <si>
    <r>
      <rPr>
        <sz val="11"/>
        <rFont val="Calibri"/>
        <family val="2"/>
        <scheme val="minor"/>
      </rPr>
      <t xml:space="preserve">A contratação de produtos alimentares e de serviços de catering apresenta muitas oportunidades para a Economia Circular. Enquanto para outros grupos de produtos a circularidade envolve principalmente o ciclo técnico, para os serviços de catering é o ciclo biológico que mais importa. Para este grupo de produtos o foco está na prevenção de compras desnecessárias e na redução do desperdício alimentar, limitando as emissões de CO2 incorporadas e - se aplicável - o processamento de alto valor acrescentado dos fluxos residuais. </t>
    </r>
    <r>
      <rPr>
        <sz val="11"/>
        <color theme="1"/>
        <rFont val="Calibri"/>
        <family val="2"/>
        <scheme val="minor"/>
      </rPr>
      <t xml:space="preserve">
</t>
    </r>
  </si>
  <si>
    <t xml:space="preserve">Circularidade de produtos alimentares &amp; catering </t>
  </si>
  <si>
    <t xml:space="preserve">Os princípios da Economia Circular podem ser aplicados aos produtos alimentares e serviços de catering de várias formas. Relativamente ao tipo de podutos no planeamento dos menus, os seguintes aspetos merecem atenção: 
- Tipo de proteína: planear uma mudança para uma proporção de 60/40 de proteína vegetal/animal, 70/30 ou mesmo numa ainda maior proporção de proteína vegetal. 
- Origem: pedir aos fornecedores para utilizarem alimentos locais, biológicos e sazonais, tanto quanto possível. 
- Desperdício alimentar: prevenir o desperdício alimentar, por exemplo através de um diálogo com a organização do evento. 
- Reutilização de alto valor acrescentado: procurar soluções para utilizar as sobras como matéria prima.
</t>
  </si>
  <si>
    <t>Além disso, os seguintes aspectos são relevantes para a gestão operacional de cozinhas:
- Tornar a cadeia do produto/serviço mais sustentável: desenvolver uma cadeia de produto/serviço mais sustentável, oferecendo recompensas justas e incentivando a colaboração entre os diferentes atores.
- Impacto mensurável: ao medir o impacto da inovação sustentável, ficar a saber o quão sustentável ​​realmente somos.
- Transporte e logística: certifique-se de que o impacte do transporte de ingredientes, mercadorias e pessoas é o menor possível.
- Material de embalagem: minimizar o uso de material de embalagem sempre que possível, evitar o uso de embalagens compostas e se necessário usar somente monopacks (embalagem feita com os mesmos materiais para fácil classificação e reciclagem. Uma lata de alumínio com etiqueta de papel não é um monopack) para evitar o desperdício de alimentos.
- Equipamento: avalie a viabilidade de alugar em vez de comprar, por exemplo, máquinas de café ou pequenos equipamentos de cozinha. Para avaliar o Custo Total de Propriedade, utilize uma metodologia de Custos de Ciclo de Vida.
- Funcionários e convidados: envolva funcionários e convidados nos seus esforços para tornar as refeições mais sustentáveis ​​e comunique; em última análise, são eles que terão que começar a fazer outras escolhas (mais sustentáveis).
Fonte: Circular Procurement Green Deal Netherlands (https://wegwijzer.gdci.nl/en/topics/product-groups/)</t>
  </si>
  <si>
    <t>FOLHA SUMÁRIO</t>
  </si>
  <si>
    <r>
      <rPr>
        <b/>
        <sz val="11"/>
        <rFont val="Calibri"/>
        <family val="2"/>
        <scheme val="minor"/>
      </rPr>
      <t>FOLHAS CINZENTAS</t>
    </r>
    <r>
      <rPr>
        <b/>
        <sz val="11"/>
        <color rgb="FFFF0000"/>
        <rFont val="Calibri"/>
        <family val="2"/>
        <scheme val="minor"/>
      </rPr>
      <t xml:space="preserve">
</t>
    </r>
    <r>
      <rPr>
        <sz val="11"/>
        <rFont val="Calibri"/>
        <family val="2"/>
        <scheme val="minor"/>
      </rPr>
      <t>Explicam com maior detalhe os 3 níveis do modelo (Macro, Meso, Micro) e o que fazer em cada um.</t>
    </r>
    <r>
      <rPr>
        <b/>
        <sz val="11"/>
        <color rgb="FFFF0000"/>
        <rFont val="Calibri"/>
        <family val="2"/>
        <scheme val="minor"/>
      </rPr>
      <t xml:space="preserve">
</t>
    </r>
  </si>
  <si>
    <r>
      <rPr>
        <b/>
        <sz val="11"/>
        <rFont val="Calibri"/>
        <family val="2"/>
        <scheme val="minor"/>
      </rPr>
      <t xml:space="preserve">FOLHAS AZUIS
</t>
    </r>
    <r>
      <rPr>
        <sz val="11"/>
        <rFont val="Calibri"/>
        <family val="2"/>
        <scheme val="minor"/>
      </rPr>
      <t>Conjunto de 3 folhas que se repetem para cada categoria produto/serviço para serem usadas sequencialmente:</t>
    </r>
    <r>
      <rPr>
        <b/>
        <sz val="11"/>
        <rFont val="Calibri"/>
        <family val="2"/>
        <scheme val="minor"/>
      </rPr>
      <t xml:space="preserve">
SUMÁRIO ALIMENTAÇÃO/CATERING</t>
    </r>
    <r>
      <rPr>
        <sz val="11"/>
        <rFont val="Calibri"/>
        <family val="2"/>
        <scheme val="minor"/>
      </rPr>
      <t xml:space="preserve"> - apresenta um sumário dos critérios propostos, os produtos/serviços a que se aplicam, porquê e quais os aspetos de sustentabilidade que beneficiam.</t>
    </r>
    <r>
      <rPr>
        <b/>
        <sz val="11"/>
        <rFont val="Calibri"/>
        <family val="2"/>
        <scheme val="minor"/>
      </rPr>
      <t xml:space="preserve">
CRITÉRIOS ALIMENTAÇÃO/CATERING </t>
    </r>
    <r>
      <rPr>
        <sz val="11"/>
        <rFont val="Calibri"/>
        <family val="2"/>
        <scheme val="minor"/>
      </rPr>
      <t>- apresentação detalhada dos critérios.</t>
    </r>
    <r>
      <rPr>
        <b/>
        <sz val="11"/>
        <rFont val="Calibri"/>
        <family val="2"/>
        <scheme val="minor"/>
      </rPr>
      <t xml:space="preserve">
SCAN ALIMENTAÇÃO/CATERING </t>
    </r>
    <r>
      <rPr>
        <sz val="11"/>
        <rFont val="Calibri"/>
        <family val="2"/>
        <scheme val="minor"/>
      </rPr>
      <t>- definição da situação atual e futura da organização relativamente à aplicação dos critérios propostos.</t>
    </r>
    <r>
      <rPr>
        <b/>
        <sz val="11"/>
        <rFont val="Calibri"/>
        <family val="2"/>
        <scheme val="minor"/>
      </rPr>
      <t xml:space="preserve">
RESULTADOS ALIMENTAÇÃO CATERING </t>
    </r>
    <r>
      <rPr>
        <sz val="11"/>
        <rFont val="Calibri"/>
        <family val="2"/>
        <scheme val="minor"/>
      </rPr>
      <t>- mostra os resultados obtidos, isto é, a situação atual e futura para a organização é mostrada num gráfico com o desempenho da  organização para a integração de critérios sustentáveis e circulares na aquisição de alimentos/catering. Abaixo do gráfico encontra-se um sumário com os critérios já em utilização e os que se planeia utilizar no futuro.</t>
    </r>
    <r>
      <rPr>
        <b/>
        <sz val="11"/>
        <rFont val="Calibri"/>
        <family val="2"/>
        <scheme val="minor"/>
      </rPr>
      <t xml:space="preserve">
</t>
    </r>
  </si>
  <si>
    <r>
      <rPr>
        <b/>
        <sz val="11"/>
        <rFont val="Calibri"/>
        <family val="2"/>
        <scheme val="minor"/>
      </rPr>
      <t>FOLHAS VERDES</t>
    </r>
    <r>
      <rPr>
        <sz val="11"/>
        <rFont val="Calibri"/>
        <family val="2"/>
        <scheme val="minor"/>
      </rPr>
      <t xml:space="preserve">
Conjunto de 3 folhas que se repetem para cada categoria produto/serviço para serem usadas sequencialmente:
</t>
    </r>
    <r>
      <rPr>
        <b/>
        <sz val="11"/>
        <rFont val="Calibri"/>
        <family val="2"/>
        <scheme val="minor"/>
      </rPr>
      <t>SUMÁRIO ESPAÇOS VERDES</t>
    </r>
    <r>
      <rPr>
        <sz val="11"/>
        <rFont val="Calibri"/>
        <family val="2"/>
        <scheme val="minor"/>
      </rPr>
      <t xml:space="preserve"> - apresenta um sumário dos critérios propostos, os produtos/serviços a que se aplicam, porquê e quais os aspetos de sustentabilidade que beneficiam.
</t>
    </r>
    <r>
      <rPr>
        <b/>
        <sz val="11"/>
        <rFont val="Calibri"/>
        <family val="2"/>
        <scheme val="minor"/>
      </rPr>
      <t>CRITÉRIOS ESPAÇOS VERDES</t>
    </r>
    <r>
      <rPr>
        <sz val="11"/>
        <rFont val="Calibri"/>
        <family val="2"/>
        <scheme val="minor"/>
      </rPr>
      <t xml:space="preserve"> - apresentação detalhada dos critérios.
</t>
    </r>
    <r>
      <rPr>
        <b/>
        <sz val="11"/>
        <rFont val="Calibri"/>
        <family val="2"/>
        <scheme val="minor"/>
      </rPr>
      <t>SCAN ESPAÇOS VERDES</t>
    </r>
    <r>
      <rPr>
        <sz val="11"/>
        <rFont val="Calibri"/>
        <family val="2"/>
        <scheme val="minor"/>
      </rPr>
      <t xml:space="preserve"> - definição da situação atual e futura da organização relativamente à aplicação dos critérios propostos.
</t>
    </r>
    <r>
      <rPr>
        <b/>
        <sz val="11"/>
        <rFont val="Calibri"/>
        <family val="2"/>
        <scheme val="minor"/>
      </rPr>
      <t>RESULTADOS ESPAÇOS VERDE</t>
    </r>
    <r>
      <rPr>
        <sz val="11"/>
        <rFont val="Calibri"/>
        <family val="2"/>
        <scheme val="minor"/>
      </rPr>
      <t>S - mostra os resultados obtidos, isto é, a situação atual e futura para a organização é mostrada num gráfico com o desempenho da  organização para a integração de critérios sustentáveis e circulares na aquisição de alimentos/catering. Abaixo do gráfico encontra-se um sumário com os critérios já em utilização e os que se planeia utilizar no futuro.</t>
    </r>
  </si>
  <si>
    <r>
      <rPr>
        <b/>
        <sz val="11"/>
        <rFont val="Calibri"/>
        <family val="2"/>
        <scheme val="minor"/>
      </rPr>
      <t>FOLHAS BRANCAS</t>
    </r>
    <r>
      <rPr>
        <sz val="11"/>
        <rFont val="Calibri"/>
        <family val="2"/>
        <scheme val="minor"/>
      </rPr>
      <t xml:space="preserve">
Apresentam a ferramenta, constituídas pelas seguintes folhas:
CAPA - Notas sobre a ferramenta, autores, contribuições.
MODELO - explica o modelo que estrutura a ferramenta, e que liga a visão macro (isto é,  os diversos sistemas e as suas interligações relevantes para a Economia Circular)ao nível micro (como organizar a ação de contratação para contribuir para a visão definida a nível macro).
ESTRUTURA - explica a estrutura da ferramenta
</t>
    </r>
  </si>
  <si>
    <t>Modelo:</t>
  </si>
  <si>
    <r>
      <rPr>
        <b/>
        <sz val="11"/>
        <rFont val="Calibri"/>
        <family val="2"/>
        <scheme val="minor"/>
      </rPr>
      <t xml:space="preserve">A FERRAMENTA
</t>
    </r>
    <r>
      <rPr>
        <sz val="11"/>
        <rFont val="Calibri"/>
        <family val="2"/>
        <scheme val="minor"/>
      </rPr>
      <t xml:space="preserve">Propõe um conjunto de recomendações/critérios circulares para aplicar nos procedimentos de contratação pública de refeições escolares/catering e manutenção de espaços verdes a serem utilizados pela CM Porto, cluster Porto, entidades do setor do turismo e terceiro setor, mas que pode ser aplicada por qualquer organização. 
A ferramenta deverá conter um conjunto de critérios de sustentabilidade /circularidade, tendo em conta uma perspetiva mais holística dos sistemas.
Ficheiro excel com várias folhas
As folhas estão organizadas por cores
</t>
    </r>
    <r>
      <rPr>
        <sz val="11"/>
        <color rgb="FFFF0000"/>
        <rFont val="Calibri"/>
        <family val="2"/>
        <scheme val="minor"/>
      </rPr>
      <t xml:space="preserve">
</t>
    </r>
    <r>
      <rPr>
        <sz val="11"/>
        <color theme="1"/>
        <rFont val="Calibri"/>
        <family val="2"/>
        <scheme val="minor"/>
      </rPr>
      <t xml:space="preserve">
</t>
    </r>
  </si>
  <si>
    <r>
      <rPr>
        <sz val="10"/>
        <rFont val="Calibri"/>
        <family val="2"/>
        <scheme val="minor"/>
      </rPr>
      <t xml:space="preserve">A ferramenta </t>
    </r>
    <r>
      <rPr>
        <b/>
        <sz val="10"/>
        <rFont val="Calibri"/>
        <family val="2"/>
        <scheme val="minor"/>
      </rPr>
      <t>Porto Circular Procurement Guidelines</t>
    </r>
    <r>
      <rPr>
        <sz val="10"/>
        <rFont val="Calibri"/>
        <family val="2"/>
        <scheme val="minor"/>
      </rPr>
      <t xml:space="preserve"> foi desenvolvida para duas categorais de produto/serviço:
</t>
    </r>
    <r>
      <rPr>
        <b/>
        <sz val="10"/>
        <rFont val="Calibri"/>
        <family val="2"/>
        <scheme val="minor"/>
      </rPr>
      <t>Alimentação/catering</t>
    </r>
    <r>
      <rPr>
        <sz val="10"/>
        <rFont val="Calibri"/>
        <family val="2"/>
        <scheme val="minor"/>
      </rPr>
      <t xml:space="preserve"> e
</t>
    </r>
    <r>
      <rPr>
        <b/>
        <sz val="10"/>
        <rFont val="Calibri"/>
        <family val="2"/>
        <scheme val="minor"/>
      </rPr>
      <t>Espaços verdes</t>
    </r>
    <r>
      <rPr>
        <sz val="10"/>
        <rFont val="Calibri"/>
        <family val="2"/>
        <scheme val="minor"/>
      </rPr>
      <t xml:space="preserve">
A ferramenta  Porto Circular Procurement Guidelines foi desenvolvida para propôr um conjunto de recomendações/critérios circulares para aplicar nos procedimentos de contratação pública de alimentação/catering e  espaços verdes.
A contratação pública constitui uma abordagem estratégica que pode contribuir para as políticas ambientais, sociais, económivas e de economia circular, ao mesmo tempo que se as necessidades societais são satisfeitas. Assim, os procedimentos de contratação pública devem refletir sobre (ver a figura abaixo): 
1. O  </t>
    </r>
    <r>
      <rPr>
        <b/>
        <sz val="10"/>
        <rFont val="Calibri"/>
        <family val="2"/>
        <scheme val="minor"/>
      </rPr>
      <t>nível macro</t>
    </r>
    <r>
      <rPr>
        <sz val="10"/>
        <rFont val="Calibri"/>
        <family val="2"/>
        <scheme val="minor"/>
      </rPr>
      <t xml:space="preserve">, que se relaciona com a forma como os sistemas estão organizados e interligados, informando os objetivos / visão que pretendemos alcançar com a ação de compras; 
2. O </t>
    </r>
    <r>
      <rPr>
        <b/>
        <sz val="10"/>
        <rFont val="Calibri"/>
        <family val="2"/>
        <scheme val="minor"/>
      </rPr>
      <t>nível meso</t>
    </r>
    <r>
      <rPr>
        <sz val="10"/>
        <rFont val="Calibri"/>
        <family val="2"/>
        <scheme val="minor"/>
      </rPr>
      <t xml:space="preserve">, centrado na governança do sistema para identificar os atores relevantes para atingir os objetivos traçados com a ação de compras (instituições, empresas, fornecedores, utilizadores) e como envolvê-los; 
3. O </t>
    </r>
    <r>
      <rPr>
        <b/>
        <sz val="10"/>
        <rFont val="Calibri"/>
        <family val="2"/>
        <scheme val="minor"/>
      </rPr>
      <t>nível micro</t>
    </r>
    <r>
      <rPr>
        <sz val="10"/>
        <rFont val="Calibri"/>
        <family val="2"/>
        <scheme val="minor"/>
      </rPr>
      <t xml:space="preserve">, relacionado com a forma como o procedimento de contratação é planeado e implementado para atingir a visão definida no nível macro. 
A ferramenta Porto Circular Procurement Guidelines apresenta uma visão integrada da Economia Circular para os serviços de alimentação/catering e manutenção de espaços verdes (visão macro), ajudando as autoriddaes públivas a identificar possíveis lacunas e consequentemente a necessidade de novos produtos e serviços. Ao nível micro, a ferramenta inclui informações sobre como definir e desenvolver critérios ao longo das várias fases do procedimento de contratação.  
Para assegurar essa perspetiva holística dos sistemas é preciso:
- Pensar ao nível dos dois sistemas com que estamos a trabalhar – alimentação/catering e espaços verdes
- Pensar nas interrelações entre estes sistemas para aumentar a circularidade
 - Concretizar isto nos procedimentos aquisitivos
Para isso desenvolvemos um MODELO que vai estruturar a ferramenta (figura abaixo).
</t>
    </r>
    <r>
      <rPr>
        <sz val="11"/>
        <color rgb="FFFF0000"/>
        <rFont val="Calibri"/>
        <family val="2"/>
        <scheme val="minor"/>
      </rPr>
      <t xml:space="preserve">
</t>
    </r>
  </si>
  <si>
    <t>As entidades adjudicantes podem decidir incluir nos seus concursos critérios específicos relativos a produtos agrícolas e outros géneros alimentícios com indicação geográfica, definindo uma lista dos produtos com um rótulo de indicação geográfica que podem ser fornecidos/oferecidos.</t>
  </si>
  <si>
    <t>Dividir o contrato em lotes permite que os fornecedores locais possam participar no concurso.</t>
  </si>
  <si>
    <r>
      <t>X%</t>
    </r>
    <r>
      <rPr>
        <b/>
        <vertAlign val="superscript"/>
        <sz val="11"/>
        <color theme="1"/>
        <rFont val="Calibri"/>
        <family val="2"/>
        <scheme val="minor"/>
      </rPr>
      <t>a</t>
    </r>
    <r>
      <rPr>
        <b/>
        <sz val="11"/>
        <color theme="1"/>
        <rFont val="Calibri"/>
        <family val="2"/>
        <scheme val="minor"/>
      </rPr>
      <t xml:space="preserve"> orgânicas</t>
    </r>
  </si>
  <si>
    <r>
      <t>Y %</t>
    </r>
    <r>
      <rPr>
        <vertAlign val="superscript"/>
        <sz val="11"/>
        <color theme="1"/>
        <rFont val="Calibri"/>
        <family val="2"/>
        <scheme val="minor"/>
      </rPr>
      <t>a</t>
    </r>
    <r>
      <rPr>
        <sz val="11"/>
        <color theme="1"/>
        <rFont val="Calibri"/>
        <family val="2"/>
        <scheme val="minor"/>
      </rPr>
      <t xml:space="preserve"> </t>
    </r>
    <r>
      <rPr>
        <b/>
        <sz val="11"/>
        <color theme="1"/>
        <rFont val="Calibri"/>
        <family val="2"/>
        <scheme val="minor"/>
      </rPr>
      <t>oriundas de PIC</t>
    </r>
  </si>
  <si>
    <r>
      <t>Redução de poeiras PM</t>
    </r>
    <r>
      <rPr>
        <vertAlign val="subscript"/>
        <sz val="12"/>
        <rFont val="Calibri"/>
        <family val="2"/>
        <scheme val="minor"/>
      </rPr>
      <t>10</t>
    </r>
    <r>
      <rPr>
        <sz val="12"/>
        <rFont val="Calibri"/>
        <family val="2"/>
        <scheme val="minor"/>
      </rPr>
      <t xml:space="preserve"> das estradas</t>
    </r>
  </si>
  <si>
    <t>O proponente deve fornecer instruções ao usuário contendo informações sobre a operação e manutenção do maquinário.</t>
  </si>
  <si>
    <t>Igual a capacidade de recarga e qualidade da bateria junto com a lista e ficha técnica da frota de máquinas a ser contratada para a prestação do serviço.</t>
  </si>
  <si>
    <t>Veja abaixo onde e como é necessário melhorar:</t>
  </si>
  <si>
    <t>No quadro abaixo encontra-se a seguinte informação para a contratação de produtos alimentares e de refeições escolares &amp; serviços de catering:
“Critérios” - Lista de critérios propostos, com base nos critérios CPE da UE e em estudos de caso sobre compras circulares
"O quê?" - Aplicação a produtos / serviços específicos
"Por quê?" - Benefícios ambientais e da economia circular na implementação dos critérios
Categorização de acordo com os aspetos de sustentabilidade a que se referem:
Ambiente (clima, água, solo, recursos, resíduos)
Economia circular
Biodiversidade
Indicadores sociais
Bem estar animal
Decida quais aspetos são importantes para sua organização ao planear as suas aquisições.
Para cada critério proposto pode encontrar mais informações nas FICHAS DE CRITÉRIOS ou através do botão "Mais info"</t>
  </si>
  <si>
    <r>
      <rPr>
        <b/>
        <sz val="11"/>
        <color theme="1"/>
        <rFont val="Calibri"/>
        <family val="2"/>
        <scheme val="minor"/>
      </rPr>
      <t xml:space="preserve">NÍVEL 3 - MACRO
Sistema
</t>
    </r>
    <r>
      <rPr>
        <sz val="11"/>
        <color theme="1"/>
        <rFont val="Calibri"/>
        <family val="2"/>
        <scheme val="minor"/>
      </rPr>
      <t xml:space="preserve">Explora a ligação entre os dois sistemas - produtos alimentares/serviços de catering e manutenção de espaços verdes, a fim de:
- Definir uma visão de longo prazo para a economia circular dentro desses dois sistemas;
- Identificar lacunas e necessidades;
Procure maneiras de preencher essas lacunas e necessidades de uma forma mais circular.
</t>
    </r>
    <r>
      <rPr>
        <b/>
        <sz val="11"/>
        <color theme="1"/>
        <rFont val="Calibri"/>
        <family val="2"/>
        <scheme val="minor"/>
      </rPr>
      <t xml:space="preserve">
DEFINIÇÃO DE OBJETIVOS ESTRATÉGICOS PARA COMPRAS
</t>
    </r>
    <r>
      <rPr>
        <sz val="11"/>
        <color theme="1"/>
        <rFont val="Calibri"/>
        <family val="2"/>
        <scheme val="minor"/>
      </rPr>
      <t xml:space="preserve">Reflita sobre o seu sistema de alimentação/espaços verdes e identifique se existem os produtos/serviços necessários para fechar os ciclos. Tendo isso em conta, definir objetivos estratégicos para a aquisição de alimentos/catering e espaços verdes.
</t>
    </r>
  </si>
  <si>
    <t>Adicionar critério  Porto</t>
  </si>
  <si>
    <t>Situação atual  Porto</t>
  </si>
  <si>
    <t>Aplicabilidade Porto</t>
  </si>
  <si>
    <r>
      <t xml:space="preserve">
</t>
    </r>
    <r>
      <rPr>
        <sz val="11"/>
        <rFont val="Calibri"/>
        <family val="2"/>
        <scheme val="minor"/>
      </rPr>
      <t xml:space="preserve">Nesta folha as organizações do cluster do Porto devem definir o seguinte:
“Aplicabilidade Porto” - Existem alguns critérios propostos que eventualmente não são adequados para aplicação em suas compras. Neste caso, deve-se escolher a opção "não aplicável". Nota: Esta opção de "não aplicável" deve ser usada apenas no caso de não ser possível usar os critérios e não porque  não está planeado usar os critérios.
“Situação atual Porto” - preencher a situação atual relativamente aos diversos critérios propostos, ou seja, quais os critérios que já são utilizados nos concursos;
“Adicionar critério Porto” - preencher os critérios a incluir em concursos futuros, com base nas informações da "FOLHA SUMÁRIO" e da "FOLHA CRITÉRIOS" e tendo em atenção os resultados dos níveis macro e meso. Quando tiver preenchido "sim" na coluna "Estado atual Porto", significa que este critério já está a ser utilizado, pelo que deverá preencher também "sim" na coluna "Ad critério Porto", a menos que tenha concluído que não faz sentido usar esses critérios já utilizados no futuro e se pretenda retirá-los no futuro. </t>
    </r>
  </si>
  <si>
    <t>Dividir o contrato em lotes permite que os fornecedores locais possam participar no concurso</t>
  </si>
  <si>
    <t>Nesta folha pode visualizar os resultados obtidos após o preenchimento da FOLHA SCAN. O gráfico abaixo representa o desempenho da sua organização em relação aos  critérios, isto é, a situação atual (estado atual) e futura (objetivo potencial) em relação à integração de recomendações / critérios circulares (agregados de acordo com os  os aspetos de sustentabilidade  - Ambiente/Economia circular/Biodiversidade/Indicadores sociais/Bem estar animal - ver FOLHA SUMÀRIO) nos procedimentos de contratação pública de produtos alimentares e de refeições escolares &amp; serviços de catering.
No gráfico abaixo pode ver-se um resumo dos critérios que já estão em uso e aqueles que se decidiu que serão usados no futuro.</t>
  </si>
  <si>
    <t>Situação atual Porto</t>
  </si>
  <si>
    <t>Adicionar critério Porto</t>
  </si>
  <si>
    <t xml:space="preserve">
Nesta folha pode encontrar o seguinte:
“Critérios” - Lista de critérios propostos, com base nos critérios CPE da UE e em estudos de caso sobre contratos circulares
"O quê?" - Aplicação a produtos / serviços específicos
"Porquê?" - benefícios ambientais e da economia circular na implementação dos critérios
Categorização de acordo com os aspectos de sustentabilidade a que se referem:
Meio ambiente (clima, água, solo, recursos, resíduos)
Economia circular
Biodiversidade
Indicadores sociais
Bem estar animal
Decida quais os aspectos mais importantes para sua organização ao planear suas aquisições:
Consulte abaixo os critérios propostos para manutenção de espaços verdes
Para cada critério proposto poderá encontrar mais informações na folha de CRITÉRIOS ou através do botão Mais informação</t>
  </si>
  <si>
    <t>Aspetos de sustentabilidade</t>
  </si>
  <si>
    <t xml:space="preserve">
Nesta folha as organizações do cluster do Porto devem definir o seguinte:
“Aplicabilidade Porto” - Existem alguns critérios propostos que eventualmente não são adequados para aplicação em suas compras. Neste caso, deve-se escolher a opção "não aplicável". Nota: Esta opção de "não aplicável" deve ser usada apenas no caso de não ser possível usar os critérios e não porque  não está planeado usar os critérios.
“Situação atual Porto” - preencher a situação atual relativamente aos diversos critérios propostos, ou seja, quais os critérios que já são utilizados nos concursos;
“Adicionar critério Porto” - preencher os critérios a incluir em concursos futuros, com base nas informações da "FOLHA SUMÁRIO" e da "FOLHA CRITÉRIOS" e tendo em atenção os resultados dos níveis macro e meso. Quando tiver preenchido "sim" na coluna "Estado atual Porto", significa que este critério já está a ser utilizado, pelo que deverá preencher também "sim" na coluna "Ad critério Porto", a menos que tenha concluído que não faz sentido usar esses critérios já utilizados no futuro e se pretenda retirá-los no futuro. </t>
  </si>
  <si>
    <t>Medidas gestão ambiental</t>
  </si>
  <si>
    <t xml:space="preserve">Medidas gestão ambiental </t>
  </si>
  <si>
    <t>Transporte &amp; logítica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</si>
</sst>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2" x14ac:knownFonts="1">
    <font>
      <sz val="11"/>
      <color theme="1"/>
      <name val="Calibri"/>
      <family val="2"/>
      <scheme val="minor"/>
    </font>
    <font>
      <sz val="11"/>
      <color theme="0"/>
      <name val="Calibri"/>
      <family val="2"/>
      <scheme val="minor"/>
    </font>
    <font>
      <b/>
      <sz val="12"/>
      <color theme="0"/>
      <name val="Calibri"/>
      <family val="2"/>
      <scheme val="minor"/>
    </font>
    <font>
      <b/>
      <sz val="16"/>
      <color theme="0"/>
      <name val="Calibri"/>
      <family val="2"/>
      <scheme val="minor"/>
    </font>
    <font>
      <b/>
      <sz val="14"/>
      <color theme="1"/>
      <name val="Calibri"/>
      <family val="2"/>
      <scheme val="minor"/>
    </font>
    <font>
      <b/>
      <sz val="28"/>
      <color rgb="FF00B0F0"/>
      <name val="Arial Black"/>
      <family val="2"/>
    </font>
    <font>
      <b/>
      <sz val="18"/>
      <color theme="1"/>
      <name val="Calibri"/>
      <family val="2"/>
      <scheme val="minor"/>
    </font>
    <font>
      <b/>
      <sz val="11"/>
      <color theme="1"/>
      <name val="Calibri"/>
      <family val="2"/>
      <scheme val="minor"/>
    </font>
    <font>
      <u/>
      <sz val="11"/>
      <color theme="10"/>
      <name val="Calibri"/>
      <family val="2"/>
      <scheme val="minor"/>
    </font>
    <font>
      <sz val="9"/>
      <color theme="1"/>
      <name val="Calibri"/>
      <family val="2"/>
      <scheme val="minor"/>
    </font>
    <font>
      <sz val="10"/>
      <color theme="1"/>
      <name val="Calibri"/>
      <family val="2"/>
      <scheme val="minor"/>
    </font>
    <font>
      <u/>
      <sz val="9"/>
      <color theme="10"/>
      <name val="Calibri"/>
      <family val="2"/>
      <scheme val="minor"/>
    </font>
    <font>
      <b/>
      <sz val="14"/>
      <color rgb="FF333399"/>
      <name val="Calibri"/>
      <family val="2"/>
    </font>
    <font>
      <b/>
      <sz val="18"/>
      <color theme="4" tint="-0.249977111117893"/>
      <name val="Calibri"/>
      <family val="2"/>
      <scheme val="minor"/>
    </font>
    <font>
      <b/>
      <sz val="18"/>
      <color theme="5" tint="-0.249977111117893"/>
      <name val="Calibri"/>
      <family val="2"/>
      <scheme val="minor"/>
    </font>
    <font>
      <b/>
      <sz val="18"/>
      <color theme="9" tint="-0.249977111117893"/>
      <name val="Calibri"/>
      <family val="2"/>
      <scheme val="minor"/>
    </font>
    <font>
      <b/>
      <sz val="18"/>
      <color theme="6" tint="-0.499984740745262"/>
      <name val="Calibri"/>
      <family val="2"/>
      <scheme val="minor"/>
    </font>
    <font>
      <b/>
      <sz val="18"/>
      <color rgb="FFC00000"/>
      <name val="Calibri"/>
      <family val="2"/>
      <scheme val="minor"/>
    </font>
    <font>
      <sz val="10"/>
      <color rgb="FF000000"/>
      <name val="Calibri"/>
      <family val="2"/>
      <scheme val="minor"/>
    </font>
    <font>
      <sz val="11"/>
      <color rgb="FF000000"/>
      <name val="Calibri"/>
      <family val="2"/>
      <scheme val="minor"/>
    </font>
    <font>
      <b/>
      <sz val="12"/>
      <color theme="1"/>
      <name val="Calibri"/>
      <family val="2"/>
      <scheme val="minor"/>
    </font>
    <font>
      <b/>
      <sz val="12"/>
      <color rgb="FF000000"/>
      <name val="Calibri"/>
      <family val="2"/>
      <scheme val="minor"/>
    </font>
    <font>
      <b/>
      <sz val="10"/>
      <color theme="1"/>
      <name val="Calibri"/>
      <family val="2"/>
      <scheme val="minor"/>
    </font>
    <font>
      <sz val="8.5"/>
      <color theme="1"/>
      <name val="Calibri"/>
      <family val="2"/>
      <scheme val="minor"/>
    </font>
    <font>
      <b/>
      <sz val="16"/>
      <color theme="8" tint="-0.249977111117893"/>
      <name val="Calibri"/>
      <family val="2"/>
      <scheme val="minor"/>
    </font>
    <font>
      <b/>
      <sz val="14"/>
      <color rgb="FFC00000"/>
      <name val="Calibri"/>
      <family val="2"/>
      <scheme val="minor"/>
    </font>
    <font>
      <b/>
      <sz val="10"/>
      <color rgb="FFC00000"/>
      <name val="Calibri"/>
      <family val="2"/>
      <scheme val="minor"/>
    </font>
    <font>
      <b/>
      <sz val="11"/>
      <color rgb="FFC00000"/>
      <name val="Calibri"/>
      <family val="2"/>
      <scheme val="minor"/>
    </font>
    <font>
      <b/>
      <sz val="12"/>
      <color theme="8" tint="-0.249977111117893"/>
      <name val="Calibri"/>
      <family val="2"/>
      <scheme val="minor"/>
    </font>
    <font>
      <b/>
      <sz val="18"/>
      <name val="Calibri"/>
      <family val="2"/>
      <scheme val="minor"/>
    </font>
    <font>
      <b/>
      <sz val="12"/>
      <color rgb="FFC00000"/>
      <name val="Calibri"/>
      <family val="2"/>
      <scheme val="minor"/>
    </font>
    <font>
      <b/>
      <sz val="14"/>
      <color theme="8" tint="-0.249977111117893"/>
      <name val="Calibri"/>
      <family val="2"/>
      <scheme val="minor"/>
    </font>
    <font>
      <b/>
      <sz val="14"/>
      <color theme="9" tint="-0.249977111117893"/>
      <name val="Calibri"/>
      <family val="2"/>
      <scheme val="minor"/>
    </font>
    <font>
      <b/>
      <sz val="16"/>
      <color rgb="FF7030A0"/>
      <name val="Calibri"/>
      <family val="2"/>
      <scheme val="minor"/>
    </font>
    <font>
      <sz val="11"/>
      <name val="Calibri"/>
      <family val="2"/>
      <scheme val="minor"/>
    </font>
    <font>
      <b/>
      <sz val="24"/>
      <color theme="0"/>
      <name val="Calibri"/>
      <family val="2"/>
      <scheme val="minor"/>
    </font>
    <font>
      <sz val="12"/>
      <color theme="1"/>
      <name val="Calibri"/>
      <family val="2"/>
      <scheme val="minor"/>
    </font>
    <font>
      <b/>
      <sz val="14"/>
      <name val="Calibri"/>
      <family val="2"/>
      <scheme val="minor"/>
    </font>
    <font>
      <b/>
      <sz val="14"/>
      <color theme="0"/>
      <name val="Calibri"/>
      <family val="2"/>
      <scheme val="minor"/>
    </font>
    <font>
      <b/>
      <sz val="10"/>
      <color rgb="FF7030A0"/>
      <name val="Calibri"/>
      <family val="2"/>
      <scheme val="minor"/>
    </font>
    <font>
      <sz val="10"/>
      <name val="Calibri"/>
      <family val="2"/>
      <scheme val="minor"/>
    </font>
    <font>
      <sz val="16"/>
      <color theme="1"/>
      <name val="Calibri"/>
      <family val="2"/>
      <scheme val="minor"/>
    </font>
    <font>
      <sz val="8"/>
      <color theme="1"/>
      <name val="Calibri"/>
      <family val="2"/>
      <scheme val="minor"/>
    </font>
    <font>
      <sz val="7"/>
      <color theme="1"/>
      <name val="Calibri"/>
      <family val="2"/>
      <scheme val="minor"/>
    </font>
    <font>
      <b/>
      <sz val="24"/>
      <color theme="1"/>
      <name val="Calibri"/>
      <family val="2"/>
      <scheme val="minor"/>
    </font>
    <font>
      <b/>
      <sz val="14"/>
      <color rgb="FFFF0000"/>
      <name val="Calibri"/>
      <family val="2"/>
      <scheme val="minor"/>
    </font>
    <font>
      <sz val="11"/>
      <color rgb="FFFF0000"/>
      <name val="Calibri"/>
      <family val="2"/>
      <scheme val="minor"/>
    </font>
    <font>
      <b/>
      <sz val="12"/>
      <color rgb="FF333399"/>
      <name val="Calibri"/>
      <family val="2"/>
    </font>
    <font>
      <sz val="8"/>
      <color rgb="FF000000"/>
      <name val="Calibri"/>
      <family val="2"/>
      <scheme val="minor"/>
    </font>
    <font>
      <u/>
      <sz val="10"/>
      <color theme="10"/>
      <name val="Calibri"/>
      <family val="2"/>
      <scheme val="minor"/>
    </font>
    <font>
      <sz val="10"/>
      <color theme="10"/>
      <name val="Calibri"/>
      <family val="2"/>
      <scheme val="minor"/>
    </font>
    <font>
      <vertAlign val="superscript"/>
      <sz val="11"/>
      <color theme="1"/>
      <name val="Calibri"/>
      <family val="2"/>
      <scheme val="minor"/>
    </font>
    <font>
      <vertAlign val="subscript"/>
      <sz val="11"/>
      <color rgb="FF000000"/>
      <name val="Calibri"/>
      <family val="2"/>
      <scheme val="minor"/>
    </font>
    <font>
      <sz val="12"/>
      <color rgb="FF000000"/>
      <name val="Calibri"/>
      <family val="2"/>
      <scheme val="minor"/>
    </font>
    <font>
      <b/>
      <sz val="12"/>
      <name val="Calibri"/>
      <family val="2"/>
      <scheme val="minor"/>
    </font>
    <font>
      <b/>
      <sz val="11"/>
      <name val="Calibri"/>
      <family val="2"/>
      <scheme val="minor"/>
    </font>
    <font>
      <b/>
      <sz val="11"/>
      <color rgb="FFFF0000"/>
      <name val="Calibri"/>
      <family val="2"/>
      <scheme val="minor"/>
    </font>
    <font>
      <sz val="14"/>
      <name val="Calibri"/>
      <family val="2"/>
      <scheme val="minor"/>
    </font>
    <font>
      <b/>
      <sz val="10"/>
      <name val="Calibri"/>
      <family val="2"/>
      <scheme val="minor"/>
    </font>
    <font>
      <sz val="12"/>
      <name val="Calibri"/>
      <family val="2"/>
      <scheme val="minor"/>
    </font>
    <font>
      <b/>
      <vertAlign val="superscript"/>
      <sz val="11"/>
      <color theme="1"/>
      <name val="Calibri"/>
      <family val="2"/>
      <scheme val="minor"/>
    </font>
    <font>
      <vertAlign val="subscript"/>
      <sz val="12"/>
      <name val="Calibri"/>
      <family val="2"/>
      <scheme val="minor"/>
    </font>
  </fonts>
  <fills count="19">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rgb="FF00B0F0"/>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theme="2"/>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8" tint="-0.499984740745262"/>
        <bgColor indexed="64"/>
      </patternFill>
    </fill>
    <fill>
      <patternFill patternType="solid">
        <fgColor rgb="FF004D76"/>
        <bgColor indexed="64"/>
      </patternFill>
    </fill>
    <fill>
      <patternFill patternType="solid">
        <fgColor theme="5" tint="-0.249977111117893"/>
        <bgColor indexed="64"/>
      </patternFill>
    </fill>
    <fill>
      <patternFill patternType="solid">
        <fgColor theme="9" tint="-0.249977111117893"/>
        <bgColor indexed="64"/>
      </patternFill>
    </fill>
  </fills>
  <borders count="91">
    <border>
      <left/>
      <right/>
      <top/>
      <bottom/>
      <diagonal/>
    </border>
    <border>
      <left style="thin">
        <color theme="4" tint="-0.499984740745262"/>
      </left>
      <right style="thin">
        <color theme="4" tint="-0.499984740745262"/>
      </right>
      <top style="thin">
        <color theme="4" tint="-0.499984740745262"/>
      </top>
      <bottom style="thin">
        <color theme="4" tint="-0.499984740745262"/>
      </bottom>
      <diagonal/>
    </border>
    <border>
      <left style="medium">
        <color theme="4" tint="-0.499984740745262"/>
      </left>
      <right/>
      <top style="medium">
        <color theme="4" tint="-0.499984740745262"/>
      </top>
      <bottom/>
      <diagonal/>
    </border>
    <border>
      <left/>
      <right/>
      <top style="medium">
        <color theme="4" tint="-0.499984740745262"/>
      </top>
      <bottom/>
      <diagonal/>
    </border>
    <border>
      <left/>
      <right style="medium">
        <color theme="4" tint="-0.499984740745262"/>
      </right>
      <top style="medium">
        <color theme="4" tint="-0.499984740745262"/>
      </top>
      <bottom/>
      <diagonal/>
    </border>
    <border>
      <left style="medium">
        <color theme="4" tint="-0.499984740745262"/>
      </left>
      <right/>
      <top/>
      <bottom/>
      <diagonal/>
    </border>
    <border>
      <left/>
      <right style="medium">
        <color theme="4" tint="-0.499984740745262"/>
      </right>
      <top/>
      <bottom/>
      <diagonal/>
    </border>
    <border>
      <left style="medium">
        <color theme="4" tint="-0.499984740745262"/>
      </left>
      <right/>
      <top/>
      <bottom style="medium">
        <color theme="4" tint="-0.499984740745262"/>
      </bottom>
      <diagonal/>
    </border>
    <border>
      <left/>
      <right/>
      <top/>
      <bottom style="medium">
        <color theme="4" tint="-0.499984740745262"/>
      </bottom>
      <diagonal/>
    </border>
    <border>
      <left/>
      <right style="medium">
        <color theme="4" tint="-0.499984740745262"/>
      </right>
      <top/>
      <bottom style="medium">
        <color theme="4" tint="-0.499984740745262"/>
      </bottom>
      <diagonal/>
    </border>
    <border>
      <left/>
      <right style="thin">
        <color theme="0"/>
      </right>
      <top style="thin">
        <color theme="0"/>
      </top>
      <bottom/>
      <diagonal/>
    </border>
    <border>
      <left/>
      <right/>
      <top/>
      <bottom style="thin">
        <color theme="0"/>
      </bottom>
      <diagonal/>
    </border>
    <border>
      <left/>
      <right style="medium">
        <color theme="0"/>
      </right>
      <top/>
      <bottom style="thin">
        <color theme="0"/>
      </bottom>
      <diagonal/>
    </border>
    <border>
      <left style="thin">
        <color theme="4" tint="-0.499984740745262"/>
      </left>
      <right style="thin">
        <color theme="4" tint="-0.499984740745262"/>
      </right>
      <top style="thin">
        <color theme="4" tint="-0.499984740745262"/>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ck">
        <color rgb="FFC00000"/>
      </left>
      <right/>
      <top style="thick">
        <color rgb="FFC00000"/>
      </top>
      <bottom/>
      <diagonal/>
    </border>
    <border>
      <left/>
      <right/>
      <top style="thick">
        <color rgb="FFC00000"/>
      </top>
      <bottom/>
      <diagonal/>
    </border>
    <border>
      <left/>
      <right style="thick">
        <color rgb="FFC00000"/>
      </right>
      <top style="thick">
        <color rgb="FFC00000"/>
      </top>
      <bottom/>
      <diagonal/>
    </border>
    <border>
      <left style="thick">
        <color rgb="FFC00000"/>
      </left>
      <right/>
      <top/>
      <bottom/>
      <diagonal/>
    </border>
    <border>
      <left/>
      <right style="thick">
        <color rgb="FFC00000"/>
      </right>
      <top/>
      <bottom/>
      <diagonal/>
    </border>
    <border>
      <left style="thick">
        <color rgb="FFC00000"/>
      </left>
      <right/>
      <top/>
      <bottom style="thick">
        <color rgb="FFC00000"/>
      </bottom>
      <diagonal/>
    </border>
    <border>
      <left/>
      <right/>
      <top/>
      <bottom style="thick">
        <color rgb="FFC00000"/>
      </bottom>
      <diagonal/>
    </border>
    <border>
      <left/>
      <right style="thick">
        <color rgb="FFC00000"/>
      </right>
      <top/>
      <bottom style="thick">
        <color rgb="FFC00000"/>
      </bottom>
      <diagonal/>
    </border>
    <border>
      <left style="thick">
        <color theme="9" tint="-0.24994659260841701"/>
      </left>
      <right/>
      <top style="thick">
        <color theme="9" tint="-0.24994659260841701"/>
      </top>
      <bottom style="thick">
        <color theme="9" tint="-0.24994659260841701"/>
      </bottom>
      <diagonal/>
    </border>
    <border>
      <left/>
      <right/>
      <top style="thick">
        <color theme="9" tint="-0.24994659260841701"/>
      </top>
      <bottom style="thick">
        <color theme="9" tint="-0.24994659260841701"/>
      </bottom>
      <diagonal/>
    </border>
    <border>
      <left/>
      <right style="thick">
        <color theme="9" tint="-0.24994659260841701"/>
      </right>
      <top style="thick">
        <color theme="9" tint="-0.24994659260841701"/>
      </top>
      <bottom style="thick">
        <color theme="9" tint="-0.24994659260841701"/>
      </bottom>
      <diagonal/>
    </border>
    <border>
      <left style="thick">
        <color theme="9" tint="-0.24994659260841701"/>
      </left>
      <right/>
      <top style="thick">
        <color theme="9" tint="-0.24994659260841701"/>
      </top>
      <bottom/>
      <diagonal/>
    </border>
    <border>
      <left/>
      <right/>
      <top style="thick">
        <color theme="9" tint="-0.24994659260841701"/>
      </top>
      <bottom/>
      <diagonal/>
    </border>
    <border>
      <left/>
      <right style="thick">
        <color theme="9" tint="-0.24994659260841701"/>
      </right>
      <top style="thick">
        <color theme="9" tint="-0.24994659260841701"/>
      </top>
      <bottom/>
      <diagonal/>
    </border>
    <border>
      <left style="thick">
        <color theme="9" tint="-0.24994659260841701"/>
      </left>
      <right style="thin">
        <color theme="1"/>
      </right>
      <top style="thick">
        <color theme="9" tint="-0.24994659260841701"/>
      </top>
      <bottom style="thick">
        <color theme="9" tint="-0.24994659260841701"/>
      </bottom>
      <diagonal/>
    </border>
    <border>
      <left style="thin">
        <color theme="1"/>
      </left>
      <right style="thin">
        <color theme="1"/>
      </right>
      <top style="thick">
        <color theme="9" tint="-0.24994659260841701"/>
      </top>
      <bottom style="thick">
        <color theme="9" tint="-0.24994659260841701"/>
      </bottom>
      <diagonal/>
    </border>
    <border>
      <left style="thin">
        <color theme="1"/>
      </left>
      <right style="thick">
        <color theme="9" tint="-0.24994659260841701"/>
      </right>
      <top style="thick">
        <color theme="9" tint="-0.24994659260841701"/>
      </top>
      <bottom style="thick">
        <color theme="9" tint="-0.24994659260841701"/>
      </bottom>
      <diagonal/>
    </border>
    <border>
      <left style="thick">
        <color theme="9" tint="-0.24994659260841701"/>
      </left>
      <right style="thin">
        <color theme="9" tint="-0.24994659260841701"/>
      </right>
      <top style="thick">
        <color theme="9" tint="-0.24994659260841701"/>
      </top>
      <bottom style="thick">
        <color theme="9" tint="-0.24994659260841701"/>
      </bottom>
      <diagonal/>
    </border>
    <border>
      <left style="thin">
        <color theme="9" tint="-0.24994659260841701"/>
      </left>
      <right style="thin">
        <color theme="9" tint="-0.24994659260841701"/>
      </right>
      <top style="thick">
        <color theme="9" tint="-0.24994659260841701"/>
      </top>
      <bottom style="thick">
        <color theme="9" tint="-0.24994659260841701"/>
      </bottom>
      <diagonal/>
    </border>
    <border>
      <left style="thin">
        <color theme="9" tint="-0.24994659260841701"/>
      </left>
      <right style="thick">
        <color theme="9" tint="-0.24994659260841701"/>
      </right>
      <top style="thick">
        <color theme="9" tint="-0.24994659260841701"/>
      </top>
      <bottom style="thick">
        <color theme="9" tint="-0.24994659260841701"/>
      </bottom>
      <diagonal/>
    </border>
    <border>
      <left style="thick">
        <color theme="9" tint="-0.24994659260841701"/>
      </left>
      <right style="thin">
        <color theme="9" tint="-0.24994659260841701"/>
      </right>
      <top/>
      <bottom/>
      <diagonal/>
    </border>
    <border>
      <left style="thin">
        <color theme="9" tint="-0.24994659260841701"/>
      </left>
      <right style="thin">
        <color theme="9" tint="-0.24994659260841701"/>
      </right>
      <top/>
      <bottom/>
      <diagonal/>
    </border>
    <border>
      <left style="thin">
        <color theme="9" tint="-0.24994659260841701"/>
      </left>
      <right style="thick">
        <color theme="9" tint="-0.24994659260841701"/>
      </right>
      <top/>
      <bottom/>
      <diagonal/>
    </border>
    <border>
      <left style="thick">
        <color theme="9" tint="-0.24994659260841701"/>
      </left>
      <right style="thin">
        <color theme="9" tint="-0.24994659260841701"/>
      </right>
      <top/>
      <bottom style="thick">
        <color theme="9" tint="-0.24994659260841701"/>
      </bottom>
      <diagonal/>
    </border>
    <border>
      <left style="thin">
        <color theme="9" tint="-0.24994659260841701"/>
      </left>
      <right style="thin">
        <color theme="9" tint="-0.24994659260841701"/>
      </right>
      <top/>
      <bottom style="thick">
        <color theme="9" tint="-0.24994659260841701"/>
      </bottom>
      <diagonal/>
    </border>
    <border>
      <left style="thin">
        <color theme="9" tint="-0.24994659260841701"/>
      </left>
      <right style="thick">
        <color theme="9" tint="-0.24994659260841701"/>
      </right>
      <top/>
      <bottom style="thick">
        <color theme="9" tint="-0.24994659260841701"/>
      </bottom>
      <diagonal/>
    </border>
    <border>
      <left style="thin">
        <color theme="9" tint="-0.24994659260841701"/>
      </left>
      <right style="thin">
        <color theme="9" tint="-0.24994659260841701"/>
      </right>
      <top style="thin">
        <color indexed="64"/>
      </top>
      <bottom style="thin">
        <color indexed="64"/>
      </bottom>
      <diagonal/>
    </border>
    <border>
      <left style="thin">
        <color theme="9" tint="-0.24994659260841701"/>
      </left>
      <right style="thick">
        <color theme="9" tint="-0.24994659260841701"/>
      </right>
      <top style="thin">
        <color indexed="64"/>
      </top>
      <bottom style="thin">
        <color indexed="64"/>
      </bottom>
      <diagonal/>
    </border>
    <border>
      <left style="thin">
        <color theme="9" tint="-0.24994659260841701"/>
      </left>
      <right style="thin">
        <color theme="9" tint="-0.24994659260841701"/>
      </right>
      <top/>
      <bottom style="thin">
        <color indexed="64"/>
      </bottom>
      <diagonal/>
    </border>
    <border>
      <left style="thin">
        <color theme="9" tint="-0.24994659260841701"/>
      </left>
      <right style="thick">
        <color theme="9" tint="-0.24994659260841701"/>
      </right>
      <top/>
      <bottom style="thin">
        <color indexed="64"/>
      </bottom>
      <diagonal/>
    </border>
    <border>
      <left style="thick">
        <color theme="9" tint="-0.24994659260841701"/>
      </left>
      <right style="thin">
        <color theme="9" tint="-0.24994659260841701"/>
      </right>
      <top style="thick">
        <color theme="9" tint="-0.24994659260841701"/>
      </top>
      <bottom style="thin">
        <color theme="9" tint="-0.24994659260841701"/>
      </bottom>
      <diagonal/>
    </border>
    <border>
      <left style="thin">
        <color theme="9" tint="-0.24994659260841701"/>
      </left>
      <right style="thin">
        <color theme="9" tint="-0.24994659260841701"/>
      </right>
      <top style="thick">
        <color theme="9" tint="-0.24994659260841701"/>
      </top>
      <bottom style="thin">
        <color theme="9" tint="-0.24994659260841701"/>
      </bottom>
      <diagonal/>
    </border>
    <border>
      <left style="thin">
        <color theme="9" tint="-0.24994659260841701"/>
      </left>
      <right style="thick">
        <color theme="9" tint="-0.24994659260841701"/>
      </right>
      <top style="thick">
        <color theme="9" tint="-0.24994659260841701"/>
      </top>
      <bottom style="thin">
        <color theme="9" tint="-0.24994659260841701"/>
      </bottom>
      <diagonal/>
    </border>
    <border>
      <left style="medium">
        <color indexed="64"/>
      </left>
      <right style="thin">
        <color theme="0"/>
      </right>
      <top style="medium">
        <color indexed="64"/>
      </top>
      <bottom style="medium">
        <color indexed="64"/>
      </bottom>
      <diagonal/>
    </border>
    <border>
      <left style="thin">
        <color theme="0"/>
      </left>
      <right style="medium">
        <color indexed="64"/>
      </right>
      <top style="medium">
        <color indexed="64"/>
      </top>
      <bottom style="medium">
        <color indexed="64"/>
      </bottom>
      <diagonal/>
    </border>
    <border>
      <left style="thin">
        <color theme="0"/>
      </left>
      <right style="thin">
        <color theme="0"/>
      </right>
      <top style="medium">
        <color indexed="64"/>
      </top>
      <bottom style="medium">
        <color indexed="64"/>
      </bottom>
      <diagonal/>
    </border>
    <border>
      <left/>
      <right/>
      <top style="thin">
        <color indexed="64"/>
      </top>
      <bottom style="medium">
        <color indexed="64"/>
      </bottom>
      <diagonal/>
    </border>
    <border>
      <left/>
      <right/>
      <top style="thin">
        <color indexed="64"/>
      </top>
      <bottom/>
      <diagonal/>
    </border>
    <border>
      <left style="thin">
        <color theme="0"/>
      </left>
      <right style="thin">
        <color theme="0"/>
      </right>
      <top style="thin">
        <color theme="0"/>
      </top>
      <bottom/>
      <diagonal/>
    </border>
    <border>
      <left/>
      <right/>
      <top style="thin">
        <color indexed="64"/>
      </top>
      <bottom style="thin">
        <color theme="4" tint="-0.499984740745262"/>
      </bottom>
      <diagonal/>
    </border>
    <border>
      <left/>
      <right style="thin">
        <color theme="4" tint="-0.499984740745262"/>
      </right>
      <top style="thin">
        <color indexed="64"/>
      </top>
      <bottom style="thin">
        <color theme="4" tint="-0.499984740745262"/>
      </bottom>
      <diagonal/>
    </border>
    <border>
      <left style="thin">
        <color indexed="64"/>
      </left>
      <right/>
      <top/>
      <bottom style="thin">
        <color indexed="64"/>
      </bottom>
      <diagonal/>
    </border>
    <border>
      <left style="thick">
        <color rgb="FFC00000"/>
      </left>
      <right style="thin">
        <color theme="0"/>
      </right>
      <top style="thick">
        <color rgb="FFC00000"/>
      </top>
      <bottom style="medium">
        <color indexed="64"/>
      </bottom>
      <diagonal/>
    </border>
    <border>
      <left style="thin">
        <color theme="0"/>
      </left>
      <right style="thick">
        <color rgb="FFC00000"/>
      </right>
      <top style="thick">
        <color rgb="FFC00000"/>
      </top>
      <bottom style="medium">
        <color indexed="64"/>
      </bottom>
      <diagonal/>
    </border>
    <border>
      <left style="thick">
        <color rgb="FFC00000"/>
      </left>
      <right style="thin">
        <color indexed="64"/>
      </right>
      <top/>
      <bottom style="thin">
        <color indexed="64"/>
      </bottom>
      <diagonal/>
    </border>
    <border>
      <left style="thin">
        <color indexed="64"/>
      </left>
      <right style="thick">
        <color rgb="FFC00000"/>
      </right>
      <top style="thin">
        <color indexed="64"/>
      </top>
      <bottom style="thin">
        <color indexed="64"/>
      </bottom>
      <diagonal/>
    </border>
    <border>
      <left style="thick">
        <color rgb="FFC00000"/>
      </left>
      <right style="thin">
        <color indexed="64"/>
      </right>
      <top/>
      <bottom style="thick">
        <color rgb="FFC00000"/>
      </bottom>
      <diagonal/>
    </border>
    <border>
      <left style="thin">
        <color indexed="64"/>
      </left>
      <right style="thin">
        <color indexed="64"/>
      </right>
      <top style="thin">
        <color indexed="64"/>
      </top>
      <bottom style="thick">
        <color rgb="FFC00000"/>
      </bottom>
      <diagonal/>
    </border>
    <border>
      <left style="thin">
        <color indexed="64"/>
      </left>
      <right style="thick">
        <color rgb="FFC00000"/>
      </right>
      <top style="thin">
        <color indexed="64"/>
      </top>
      <bottom style="thick">
        <color rgb="FFC00000"/>
      </bottom>
      <diagonal/>
    </border>
    <border>
      <left/>
      <right style="hair">
        <color theme="0"/>
      </right>
      <top/>
      <bottom/>
      <diagonal/>
    </border>
    <border>
      <left style="hair">
        <color theme="0"/>
      </left>
      <right/>
      <top/>
      <bottom/>
      <diagonal/>
    </border>
    <border>
      <left style="thin">
        <color indexed="64"/>
      </left>
      <right style="thick">
        <color rgb="FFC00000"/>
      </right>
      <top style="medium">
        <color indexed="64"/>
      </top>
      <bottom style="thin">
        <color indexed="64"/>
      </bottom>
      <diagonal/>
    </border>
    <border>
      <left style="thin">
        <color theme="0"/>
      </left>
      <right style="thin">
        <color theme="0"/>
      </right>
      <top style="thick">
        <color rgb="FFC00000"/>
      </top>
      <bottom style="medium">
        <color indexed="64"/>
      </bottom>
      <diagonal/>
    </border>
    <border>
      <left style="thin">
        <color theme="0"/>
      </left>
      <right/>
      <top style="thick">
        <color rgb="FFC00000"/>
      </top>
      <bottom style="medium">
        <color indexed="64"/>
      </bottom>
      <diagonal/>
    </border>
    <border>
      <left style="thin">
        <color indexed="64"/>
      </left>
      <right/>
      <top style="thin">
        <color indexed="64"/>
      </top>
      <bottom style="thick">
        <color rgb="FFC00000"/>
      </bottom>
      <diagonal/>
    </border>
    <border>
      <left style="thin">
        <color indexed="64"/>
      </left>
      <right style="thick">
        <color rgb="FFC00000"/>
      </right>
      <top style="medium">
        <color indexed="64"/>
      </top>
      <bottom style="thick">
        <color rgb="FFC00000"/>
      </bottom>
      <diagonal/>
    </border>
    <border>
      <left style="thin">
        <color indexed="64"/>
      </left>
      <right style="thin">
        <color indexed="64"/>
      </right>
      <top style="medium">
        <color indexed="64"/>
      </top>
      <bottom style="thick">
        <color rgb="FFC00000"/>
      </bottom>
      <diagonal/>
    </border>
    <border>
      <left style="thin">
        <color auto="1"/>
      </left>
      <right style="thick">
        <color rgb="FFC00000"/>
      </right>
      <top/>
      <bottom style="thick">
        <color rgb="FFC00000"/>
      </bottom>
      <diagonal/>
    </border>
    <border>
      <left style="thin">
        <color indexed="64"/>
      </left>
      <right style="thick">
        <color rgb="FFC00000"/>
      </right>
      <top style="medium">
        <color indexed="64"/>
      </top>
      <bottom/>
      <diagonal/>
    </border>
    <border>
      <left style="thick">
        <color rgb="FFC00000"/>
      </left>
      <right style="thin">
        <color indexed="64"/>
      </right>
      <top style="thin">
        <color indexed="64"/>
      </top>
      <bottom style="thick">
        <color rgb="FFC00000"/>
      </bottom>
      <diagonal/>
    </border>
    <border>
      <left style="thick">
        <color rgb="FFC00000"/>
      </left>
      <right style="thin">
        <color auto="1"/>
      </right>
      <top style="thin">
        <color auto="1"/>
      </top>
      <bottom style="thin">
        <color auto="1"/>
      </bottom>
      <diagonal/>
    </border>
    <border>
      <left style="thin">
        <color auto="1"/>
      </left>
      <right style="thick">
        <color rgb="FFC00000"/>
      </right>
      <top/>
      <bottom style="thin">
        <color auto="1"/>
      </bottom>
      <diagonal/>
    </border>
    <border>
      <left style="thick">
        <color rgb="FFC00000"/>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ck">
        <color rgb="FFC00000"/>
      </bottom>
      <diagonal/>
    </border>
    <border>
      <left style="thin">
        <color indexed="64"/>
      </left>
      <right/>
      <top/>
      <bottom/>
      <diagonal/>
    </border>
    <border>
      <left style="thick">
        <color rgb="FFC00000"/>
      </left>
      <right style="thin">
        <color indexed="64"/>
      </right>
      <top style="medium">
        <color indexed="64"/>
      </top>
      <bottom style="thick">
        <color rgb="FFC00000"/>
      </bottom>
      <diagonal/>
    </border>
    <border>
      <left style="thin">
        <color theme="4" tint="-0.499984740745262"/>
      </left>
      <right style="thin">
        <color theme="4" tint="-0.499984740745262"/>
      </right>
      <top style="thin">
        <color indexed="64"/>
      </top>
      <bottom style="thin">
        <color indexed="64"/>
      </bottom>
      <diagonal/>
    </border>
    <border>
      <left style="thin">
        <color indexed="64"/>
      </left>
      <right style="thin">
        <color theme="4" tint="-0.499984740745262"/>
      </right>
      <top style="medium">
        <color indexed="64"/>
      </top>
      <bottom style="thin">
        <color indexed="64"/>
      </bottom>
      <diagonal/>
    </border>
    <border>
      <left style="thin">
        <color indexed="64"/>
      </left>
      <right style="thin">
        <color theme="4" tint="-0.499984740745262"/>
      </right>
      <top style="thin">
        <color indexed="64"/>
      </top>
      <bottom style="thin">
        <color indexed="64"/>
      </bottom>
      <diagonal/>
    </border>
  </borders>
  <cellStyleXfs count="2">
    <xf numFmtId="0" fontId="0" fillId="0" borderId="0"/>
    <xf numFmtId="0" fontId="8" fillId="0" borderId="0" applyNumberFormat="0" applyFill="0" applyBorder="0" applyAlignment="0" applyProtection="0"/>
  </cellStyleXfs>
  <cellXfs count="423">
    <xf numFmtId="0" fontId="0" fillId="0" borderId="0" xfId="0"/>
    <xf numFmtId="0" fontId="0" fillId="2" borderId="0" xfId="0" applyFill="1"/>
    <xf numFmtId="0" fontId="0" fillId="0" borderId="0" xfId="0" applyProtection="1">
      <protection hidden="1"/>
    </xf>
    <xf numFmtId="0" fontId="0" fillId="2" borderId="0" xfId="0" applyFill="1" applyBorder="1"/>
    <xf numFmtId="0" fontId="0" fillId="3" borderId="0" xfId="0" applyFill="1"/>
    <xf numFmtId="0" fontId="2" fillId="3" borderId="0" xfId="0" applyFont="1" applyFill="1"/>
    <xf numFmtId="0" fontId="0" fillId="3" borderId="0" xfId="0" applyFill="1" applyProtection="1">
      <protection hidden="1"/>
    </xf>
    <xf numFmtId="0" fontId="0" fillId="2" borderId="0" xfId="0" applyFill="1" applyProtection="1">
      <protection hidden="1"/>
    </xf>
    <xf numFmtId="0" fontId="0" fillId="2" borderId="2" xfId="0" applyFill="1" applyBorder="1"/>
    <xf numFmtId="0" fontId="0" fillId="2" borderId="3" xfId="0" applyFill="1" applyBorder="1"/>
    <xf numFmtId="0" fontId="0" fillId="2" borderId="5" xfId="0" applyFill="1" applyBorder="1"/>
    <xf numFmtId="0" fontId="0" fillId="2" borderId="7" xfId="0" applyFill="1" applyBorder="1"/>
    <xf numFmtId="0" fontId="0" fillId="2" borderId="8" xfId="0" applyFill="1" applyBorder="1"/>
    <xf numFmtId="0" fontId="2" fillId="2" borderId="0" xfId="0" applyFont="1" applyFill="1" applyBorder="1" applyAlignment="1"/>
    <xf numFmtId="0" fontId="0" fillId="3" borderId="0" xfId="0" applyFill="1" applyAlignment="1"/>
    <xf numFmtId="0" fontId="0" fillId="2" borderId="0" xfId="0" applyFill="1" applyAlignment="1"/>
    <xf numFmtId="0" fontId="3" fillId="3" borderId="0" xfId="0" applyFont="1" applyFill="1" applyAlignment="1"/>
    <xf numFmtId="0" fontId="0" fillId="3" borderId="0" xfId="0" applyFill="1" applyBorder="1" applyAlignment="1">
      <alignment horizontal="center"/>
    </xf>
    <xf numFmtId="0" fontId="4" fillId="4" borderId="10" xfId="0" applyFont="1" applyFill="1" applyBorder="1" applyAlignment="1">
      <alignment horizontal="center" vertical="center"/>
    </xf>
    <xf numFmtId="0" fontId="5" fillId="2" borderId="0" xfId="0" applyFont="1" applyFill="1" applyBorder="1" applyAlignment="1">
      <alignment vertical="center"/>
    </xf>
    <xf numFmtId="0" fontId="7" fillId="0" borderId="0" xfId="0" applyFont="1" applyAlignment="1">
      <alignment horizontal="center" vertical="center"/>
    </xf>
    <xf numFmtId="0" fontId="0" fillId="2" borderId="0" xfId="0" applyFill="1" applyBorder="1" applyAlignment="1">
      <alignment horizontal="center"/>
    </xf>
    <xf numFmtId="0" fontId="0" fillId="2" borderId="0" xfId="0" applyFill="1" applyBorder="1" applyAlignment="1"/>
    <xf numFmtId="0" fontId="6" fillId="2" borderId="0" xfId="0" applyFont="1" applyFill="1" applyBorder="1" applyAlignment="1">
      <alignment vertical="center"/>
    </xf>
    <xf numFmtId="0" fontId="4" fillId="2" borderId="0" xfId="0" applyFont="1" applyFill="1" applyBorder="1" applyAlignment="1">
      <alignment horizontal="center" vertical="center"/>
    </xf>
    <xf numFmtId="0" fontId="4" fillId="2" borderId="0" xfId="0" applyFont="1" applyFill="1" applyBorder="1" applyAlignment="1">
      <alignment vertical="center"/>
    </xf>
    <xf numFmtId="0" fontId="10" fillId="0" borderId="0" xfId="0" applyFont="1"/>
    <xf numFmtId="0" fontId="4" fillId="0" borderId="0" xfId="0" applyFont="1"/>
    <xf numFmtId="0" fontId="13" fillId="0" borderId="0" xfId="0" applyFont="1"/>
    <xf numFmtId="0" fontId="14" fillId="0" borderId="0" xfId="0" applyFont="1"/>
    <xf numFmtId="0" fontId="15" fillId="0" borderId="0" xfId="0" applyFont="1"/>
    <xf numFmtId="0" fontId="16" fillId="0" borderId="0" xfId="0" applyFont="1"/>
    <xf numFmtId="0" fontId="6" fillId="0" borderId="0" xfId="0" applyFont="1"/>
    <xf numFmtId="0" fontId="21" fillId="6" borderId="0" xfId="0" applyFont="1" applyFill="1" applyBorder="1" applyAlignment="1">
      <alignment horizontal="center" vertical="center" wrapText="1"/>
    </xf>
    <xf numFmtId="0" fontId="7" fillId="6" borderId="0" xfId="0" applyFont="1" applyFill="1" applyBorder="1" applyAlignment="1">
      <alignment vertical="top"/>
    </xf>
    <xf numFmtId="0" fontId="7" fillId="6" borderId="0" xfId="0" applyFont="1" applyFill="1" applyBorder="1" applyAlignment="1">
      <alignment vertical="top" wrapText="1"/>
    </xf>
    <xf numFmtId="0" fontId="10" fillId="6" borderId="0" xfId="0" applyFont="1" applyFill="1" applyBorder="1" applyAlignment="1">
      <alignment vertical="top" wrapText="1"/>
    </xf>
    <xf numFmtId="0" fontId="10" fillId="6" borderId="0" xfId="0" applyFont="1" applyFill="1" applyBorder="1" applyAlignment="1">
      <alignment horizontal="left" vertical="center" wrapText="1"/>
    </xf>
    <xf numFmtId="0" fontId="4" fillId="6" borderId="0" xfId="0" applyFont="1" applyFill="1" applyBorder="1" applyAlignment="1">
      <alignment horizontal="center" vertical="center"/>
    </xf>
    <xf numFmtId="0" fontId="11" fillId="6" borderId="0" xfId="1" applyFont="1" applyFill="1" applyBorder="1" applyAlignment="1">
      <alignment vertical="center" wrapText="1"/>
    </xf>
    <xf numFmtId="0" fontId="10" fillId="6" borderId="0" xfId="0" applyFont="1" applyFill="1" applyBorder="1" applyAlignment="1">
      <alignment horizontal="center" vertical="center" wrapText="1"/>
    </xf>
    <xf numFmtId="0" fontId="0" fillId="6" borderId="0" xfId="0" applyFont="1" applyFill="1" applyBorder="1" applyAlignment="1">
      <alignment horizontal="center" vertical="center"/>
    </xf>
    <xf numFmtId="0" fontId="10" fillId="6" borderId="0" xfId="0" applyFont="1" applyFill="1" applyBorder="1" applyAlignment="1">
      <alignment horizontal="center" vertical="center"/>
    </xf>
    <xf numFmtId="0" fontId="0" fillId="0" borderId="0" xfId="0" applyFill="1"/>
    <xf numFmtId="0" fontId="20" fillId="6" borderId="14" xfId="0" applyFont="1" applyFill="1" applyBorder="1" applyAlignment="1">
      <alignment horizontal="center" vertical="center" wrapText="1"/>
    </xf>
    <xf numFmtId="0" fontId="24" fillId="0" borderId="0" xfId="0" applyFont="1"/>
    <xf numFmtId="0" fontId="0" fillId="7" borderId="0" xfId="0" applyFill="1" applyBorder="1"/>
    <xf numFmtId="0" fontId="27" fillId="7" borderId="19" xfId="0" applyFont="1" applyFill="1" applyBorder="1"/>
    <xf numFmtId="0" fontId="7" fillId="7" borderId="0" xfId="0" applyFont="1" applyFill="1" applyBorder="1"/>
    <xf numFmtId="0" fontId="7" fillId="7" borderId="20" xfId="0" applyFont="1" applyFill="1" applyBorder="1"/>
    <xf numFmtId="0" fontId="26" fillId="7" borderId="18" xfId="0" applyFont="1" applyFill="1" applyBorder="1"/>
    <xf numFmtId="0" fontId="25" fillId="7" borderId="17" xfId="0" applyFont="1" applyFill="1" applyBorder="1"/>
    <xf numFmtId="0" fontId="25" fillId="7" borderId="17" xfId="0" applyFont="1" applyFill="1" applyBorder="1" applyAlignment="1">
      <alignment wrapText="1"/>
    </xf>
    <xf numFmtId="0" fontId="24" fillId="0" borderId="0" xfId="0" applyFont="1" applyBorder="1"/>
    <xf numFmtId="0" fontId="28" fillId="0" borderId="18" xfId="0" applyFont="1" applyBorder="1"/>
    <xf numFmtId="0" fontId="25" fillId="0" borderId="0" xfId="0" applyFont="1" applyBorder="1"/>
    <xf numFmtId="0" fontId="24" fillId="0" borderId="0" xfId="0" applyFont="1" applyBorder="1" applyAlignment="1">
      <alignment wrapText="1"/>
    </xf>
    <xf numFmtId="0" fontId="0" fillId="0" borderId="0" xfId="0" applyBorder="1"/>
    <xf numFmtId="14" fontId="7" fillId="7" borderId="0" xfId="0" applyNumberFormat="1" applyFont="1" applyFill="1" applyBorder="1"/>
    <xf numFmtId="0" fontId="25" fillId="7" borderId="0" xfId="0" applyFont="1" applyFill="1" applyBorder="1"/>
    <xf numFmtId="0" fontId="0" fillId="0" borderId="21" xfId="0" applyBorder="1"/>
    <xf numFmtId="0" fontId="0" fillId="0" borderId="22" xfId="0" applyBorder="1"/>
    <xf numFmtId="0" fontId="0" fillId="0" borderId="23" xfId="0" applyBorder="1"/>
    <xf numFmtId="0" fontId="0" fillId="0" borderId="24" xfId="0" applyBorder="1"/>
    <xf numFmtId="0" fontId="0" fillId="0" borderId="25" xfId="0" applyBorder="1"/>
    <xf numFmtId="0" fontId="0" fillId="0" borderId="26" xfId="0" applyBorder="1"/>
    <xf numFmtId="0" fontId="0" fillId="0" borderId="27" xfId="0" applyBorder="1"/>
    <xf numFmtId="0" fontId="0" fillId="0" borderId="27" xfId="0" applyBorder="1" applyAlignment="1">
      <alignment horizontal="left" vertical="center" indent="12"/>
    </xf>
    <xf numFmtId="0" fontId="0" fillId="0" borderId="28" xfId="0" applyBorder="1"/>
    <xf numFmtId="0" fontId="0" fillId="7" borderId="0" xfId="0" applyFont="1" applyFill="1" applyBorder="1"/>
    <xf numFmtId="0" fontId="4" fillId="7" borderId="0" xfId="0" applyFont="1" applyFill="1" applyBorder="1"/>
    <xf numFmtId="0" fontId="22" fillId="7" borderId="19" xfId="0" applyFont="1" applyFill="1" applyBorder="1"/>
    <xf numFmtId="0" fontId="22" fillId="7" borderId="19" xfId="0" applyFont="1" applyFill="1" applyBorder="1" applyAlignment="1">
      <alignment vertical="center"/>
    </xf>
    <xf numFmtId="0" fontId="27" fillId="0" borderId="0" xfId="0" applyFont="1" applyAlignment="1">
      <alignment horizontal="right"/>
    </xf>
    <xf numFmtId="15" fontId="27" fillId="0" borderId="0" xfId="0" applyNumberFormat="1" applyFont="1" applyAlignment="1">
      <alignment horizontal="left"/>
    </xf>
    <xf numFmtId="0" fontId="10" fillId="0" borderId="53" xfId="0" applyFont="1" applyBorder="1" applyAlignment="1">
      <alignment horizontal="center"/>
    </xf>
    <xf numFmtId="0" fontId="10" fillId="0" borderId="52" xfId="0" applyFont="1" applyBorder="1" applyAlignment="1">
      <alignment horizontal="center"/>
    </xf>
    <xf numFmtId="0" fontId="10" fillId="0" borderId="51" xfId="0" applyFont="1" applyBorder="1" applyAlignment="1">
      <alignment horizontal="center"/>
    </xf>
    <xf numFmtId="0" fontId="0" fillId="6" borderId="51" xfId="0" applyFill="1" applyBorder="1"/>
    <xf numFmtId="0" fontId="0" fillId="6" borderId="52" xfId="0" applyFill="1" applyBorder="1"/>
    <xf numFmtId="0" fontId="0" fillId="6" borderId="41" xfId="0" applyFill="1" applyBorder="1"/>
    <xf numFmtId="0" fontId="0" fillId="6" borderId="42" xfId="0" applyFill="1" applyBorder="1"/>
    <xf numFmtId="0" fontId="0" fillId="6" borderId="44" xfId="0" applyFill="1" applyBorder="1"/>
    <xf numFmtId="0" fontId="0" fillId="6" borderId="45" xfId="0" applyFill="1" applyBorder="1"/>
    <xf numFmtId="0" fontId="10" fillId="6" borderId="53" xfId="0" applyFont="1" applyFill="1" applyBorder="1" applyAlignment="1">
      <alignment horizontal="center"/>
    </xf>
    <xf numFmtId="0" fontId="10" fillId="6" borderId="51" xfId="0" applyFont="1" applyFill="1" applyBorder="1" applyAlignment="1">
      <alignment horizontal="center"/>
    </xf>
    <xf numFmtId="0" fontId="10" fillId="6" borderId="52" xfId="0" applyFont="1" applyFill="1" applyBorder="1" applyAlignment="1">
      <alignment horizontal="center"/>
    </xf>
    <xf numFmtId="0" fontId="0" fillId="6" borderId="43" xfId="0" applyFill="1" applyBorder="1"/>
    <xf numFmtId="0" fontId="0" fillId="6" borderId="46" xfId="0" applyFill="1" applyBorder="1"/>
    <xf numFmtId="0" fontId="0" fillId="0" borderId="0" xfId="0" applyAlignment="1"/>
    <xf numFmtId="0" fontId="0" fillId="8" borderId="39" xfId="0" applyFill="1" applyBorder="1" applyAlignment="1">
      <alignment horizontal="center" vertical="top"/>
    </xf>
    <xf numFmtId="0" fontId="31" fillId="8" borderId="40" xfId="0" applyFont="1" applyFill="1" applyBorder="1" applyAlignment="1">
      <alignment horizontal="center" vertical="top"/>
    </xf>
    <xf numFmtId="0" fontId="31" fillId="8" borderId="35" xfId="0" applyFont="1" applyFill="1" applyBorder="1" applyAlignment="1">
      <alignment horizontal="center" vertical="top"/>
    </xf>
    <xf numFmtId="0" fontId="31" fillId="8" borderId="36" xfId="0" applyFont="1" applyFill="1" applyBorder="1" applyAlignment="1">
      <alignment horizontal="center" vertical="top"/>
    </xf>
    <xf numFmtId="0" fontId="31" fillId="8" borderId="37" xfId="0" applyFont="1" applyFill="1" applyBorder="1" applyAlignment="1">
      <alignment horizontal="center" vertical="top"/>
    </xf>
    <xf numFmtId="0" fontId="31" fillId="8" borderId="29" xfId="0" applyFont="1" applyFill="1" applyBorder="1" applyAlignment="1">
      <alignment horizontal="center" vertical="top"/>
    </xf>
    <xf numFmtId="0" fontId="24" fillId="8" borderId="31" xfId="0" applyFont="1" applyFill="1" applyBorder="1" applyAlignment="1">
      <alignment vertical="top" wrapText="1"/>
    </xf>
    <xf numFmtId="0" fontId="0" fillId="8" borderId="41" xfId="0" applyFill="1" applyBorder="1"/>
    <xf numFmtId="0" fontId="0" fillId="8" borderId="42" xfId="0" applyFill="1" applyBorder="1"/>
    <xf numFmtId="0" fontId="30" fillId="8" borderId="43" xfId="0" applyFont="1" applyFill="1" applyBorder="1"/>
    <xf numFmtId="0" fontId="0" fillId="8" borderId="43" xfId="0" applyFill="1" applyBorder="1"/>
    <xf numFmtId="0" fontId="0" fillId="8" borderId="44" xfId="0" applyFill="1" applyBorder="1"/>
    <xf numFmtId="0" fontId="0" fillId="8" borderId="45" xfId="0" applyFill="1" applyBorder="1"/>
    <xf numFmtId="0" fontId="0" fillId="8" borderId="46" xfId="0" applyFill="1" applyBorder="1"/>
    <xf numFmtId="0" fontId="30" fillId="8" borderId="42" xfId="0" applyFont="1" applyFill="1" applyBorder="1"/>
    <xf numFmtId="0" fontId="30" fillId="8" borderId="42" xfId="0" applyFont="1" applyFill="1" applyBorder="1" applyAlignment="1">
      <alignment vertical="center"/>
    </xf>
    <xf numFmtId="0" fontId="27" fillId="8" borderId="43" xfId="0" applyFont="1" applyFill="1" applyBorder="1" applyAlignment="1">
      <alignment horizontal="center" vertical="center"/>
    </xf>
    <xf numFmtId="0" fontId="30" fillId="8" borderId="41" xfId="0" applyFont="1" applyFill="1" applyBorder="1"/>
    <xf numFmtId="0" fontId="27" fillId="8" borderId="49" xfId="0" applyFont="1" applyFill="1" applyBorder="1"/>
    <xf numFmtId="0" fontId="27" fillId="8" borderId="47" xfId="0" applyFont="1" applyFill="1" applyBorder="1"/>
    <xf numFmtId="0" fontId="27" fillId="8" borderId="46" xfId="0" applyFont="1" applyFill="1" applyBorder="1" applyAlignment="1">
      <alignment horizontal="center" vertical="center"/>
    </xf>
    <xf numFmtId="0" fontId="0" fillId="8" borderId="51" xfId="0" applyFill="1" applyBorder="1"/>
    <xf numFmtId="0" fontId="0" fillId="8" borderId="52" xfId="0" applyFill="1" applyBorder="1"/>
    <xf numFmtId="0" fontId="0" fillId="8" borderId="38" xfId="0" applyFill="1" applyBorder="1" applyAlignment="1">
      <alignment horizontal="center" vertical="top"/>
    </xf>
    <xf numFmtId="0" fontId="27" fillId="8" borderId="41" xfId="0" applyFont="1" applyFill="1" applyBorder="1"/>
    <xf numFmtId="0" fontId="27" fillId="8" borderId="43" xfId="0" applyFont="1" applyFill="1" applyBorder="1"/>
    <xf numFmtId="0" fontId="0" fillId="8" borderId="41" xfId="0" applyFont="1" applyFill="1" applyBorder="1"/>
    <xf numFmtId="0" fontId="0" fillId="8" borderId="43" xfId="0" applyFont="1" applyFill="1" applyBorder="1"/>
    <xf numFmtId="0" fontId="0" fillId="8" borderId="44" xfId="0" applyFont="1" applyFill="1" applyBorder="1"/>
    <xf numFmtId="0" fontId="0" fillId="8" borderId="46" xfId="0" applyFont="1" applyFill="1" applyBorder="1"/>
    <xf numFmtId="0" fontId="29" fillId="4" borderId="54" xfId="0" applyFont="1" applyFill="1" applyBorder="1" applyAlignment="1">
      <alignment horizontal="center" vertical="center"/>
    </xf>
    <xf numFmtId="0" fontId="6" fillId="4" borderId="56" xfId="0" applyFont="1" applyFill="1" applyBorder="1" applyAlignment="1">
      <alignment horizontal="center" vertical="center"/>
    </xf>
    <xf numFmtId="0" fontId="6" fillId="4" borderId="55" xfId="0" applyFont="1" applyFill="1" applyBorder="1" applyAlignment="1">
      <alignment horizontal="center" vertical="center"/>
    </xf>
    <xf numFmtId="0" fontId="6" fillId="11" borderId="54" xfId="0" applyFont="1" applyFill="1" applyBorder="1" applyAlignment="1">
      <alignment horizontal="center" vertical="center"/>
    </xf>
    <xf numFmtId="0" fontId="6" fillId="11" borderId="56" xfId="0" applyFont="1" applyFill="1" applyBorder="1" applyAlignment="1">
      <alignment horizontal="center" vertical="center"/>
    </xf>
    <xf numFmtId="0" fontId="6" fillId="11" borderId="55" xfId="0" applyFont="1" applyFill="1" applyBorder="1" applyAlignment="1">
      <alignment horizontal="center" vertical="center"/>
    </xf>
    <xf numFmtId="0" fontId="6" fillId="4" borderId="0" xfId="0" applyFont="1" applyFill="1" applyAlignment="1">
      <alignment horizontal="center" vertical="center"/>
    </xf>
    <xf numFmtId="0" fontId="6" fillId="4" borderId="0" xfId="0" applyFont="1" applyFill="1" applyBorder="1" applyAlignment="1">
      <alignment horizontal="center" vertical="center"/>
    </xf>
    <xf numFmtId="0" fontId="0" fillId="12" borderId="14" xfId="0" applyFill="1" applyBorder="1"/>
    <xf numFmtId="0" fontId="33" fillId="12" borderId="14" xfId="0" applyFont="1" applyFill="1" applyBorder="1" applyAlignment="1">
      <alignment horizontal="center" vertical="center"/>
    </xf>
    <xf numFmtId="0" fontId="33" fillId="12" borderId="16" xfId="0" applyFont="1" applyFill="1" applyBorder="1" applyAlignment="1">
      <alignment horizontal="center" vertical="center"/>
    </xf>
    <xf numFmtId="0" fontId="8" fillId="12" borderId="16" xfId="1" applyFill="1" applyBorder="1" applyAlignment="1">
      <alignment horizontal="center" vertical="center" wrapText="1"/>
    </xf>
    <xf numFmtId="0" fontId="0" fillId="12" borderId="16" xfId="0" applyFill="1" applyBorder="1" applyAlignment="1">
      <alignment horizontal="center" vertical="center" wrapText="1"/>
    </xf>
    <xf numFmtId="0" fontId="0" fillId="6" borderId="14" xfId="0" applyFill="1" applyBorder="1" applyAlignment="1">
      <alignment horizontal="left" vertical="top" wrapText="1"/>
    </xf>
    <xf numFmtId="0" fontId="24" fillId="6" borderId="16" xfId="0" applyFont="1" applyFill="1" applyBorder="1" applyAlignment="1">
      <alignment horizontal="center" vertical="center" wrapText="1"/>
    </xf>
    <xf numFmtId="0" fontId="10" fillId="0" borderId="14" xfId="0" applyFont="1" applyFill="1" applyBorder="1" applyAlignment="1">
      <alignment horizontal="left" vertical="top" wrapText="1"/>
    </xf>
    <xf numFmtId="0" fontId="0" fillId="0" borderId="14" xfId="0" applyFont="1" applyFill="1" applyBorder="1" applyAlignment="1">
      <alignment horizontal="left" vertical="top" wrapText="1"/>
    </xf>
    <xf numFmtId="0" fontId="36" fillId="0" borderId="14" xfId="0" applyFont="1" applyFill="1" applyBorder="1" applyAlignment="1">
      <alignment horizontal="left" vertical="top" wrapText="1"/>
    </xf>
    <xf numFmtId="0" fontId="4" fillId="4" borderId="59" xfId="0" applyFont="1" applyFill="1" applyBorder="1" applyAlignment="1">
      <alignment horizontal="center" vertical="center"/>
    </xf>
    <xf numFmtId="0" fontId="36" fillId="0" borderId="14" xfId="0" applyFont="1" applyFill="1" applyBorder="1" applyAlignment="1">
      <alignment vertical="top" wrapText="1"/>
    </xf>
    <xf numFmtId="0" fontId="21" fillId="6" borderId="14" xfId="0" applyFont="1" applyFill="1" applyBorder="1" applyAlignment="1">
      <alignment horizontal="center" vertical="center" wrapText="1"/>
    </xf>
    <xf numFmtId="0" fontId="20" fillId="6" borderId="14" xfId="0" applyFont="1" applyFill="1" applyBorder="1" applyAlignment="1">
      <alignment horizontal="center" vertical="center"/>
    </xf>
    <xf numFmtId="0" fontId="36" fillId="0" borderId="14" xfId="0" applyFont="1" applyFill="1" applyBorder="1" applyAlignment="1">
      <alignment horizontal="left" vertical="center" wrapText="1"/>
    </xf>
    <xf numFmtId="0" fontId="6" fillId="4" borderId="0" xfId="0" applyFont="1" applyFill="1" applyBorder="1" applyAlignment="1">
      <alignment horizontal="center" vertical="center"/>
    </xf>
    <xf numFmtId="0" fontId="6" fillId="4" borderId="0" xfId="0" applyFont="1" applyFill="1" applyAlignment="1">
      <alignment horizontal="center" vertical="center"/>
    </xf>
    <xf numFmtId="0" fontId="21" fillId="13" borderId="14" xfId="0" applyFont="1" applyFill="1" applyBorder="1" applyAlignment="1">
      <alignment horizontal="center" vertical="center" wrapText="1"/>
    </xf>
    <xf numFmtId="0" fontId="19" fillId="0" borderId="14" xfId="0" applyFont="1" applyBorder="1" applyAlignment="1">
      <alignment horizontal="left" vertical="top" wrapText="1"/>
    </xf>
    <xf numFmtId="0" fontId="38" fillId="3" borderId="0" xfId="0" applyFont="1" applyFill="1"/>
    <xf numFmtId="0" fontId="39" fillId="5" borderId="16" xfId="0" applyFont="1" applyFill="1" applyBorder="1" applyAlignment="1">
      <alignment horizontal="center" vertical="center"/>
    </xf>
    <xf numFmtId="0" fontId="19" fillId="0" borderId="15" xfId="0" applyFont="1" applyBorder="1" applyAlignment="1">
      <alignment horizontal="left" vertical="top" wrapText="1"/>
    </xf>
    <xf numFmtId="0" fontId="18" fillId="0" borderId="15" xfId="0" applyFont="1" applyBorder="1" applyAlignment="1">
      <alignment horizontal="left" vertical="top" wrapText="1"/>
    </xf>
    <xf numFmtId="0" fontId="18" fillId="0" borderId="14" xfId="0" applyFont="1" applyBorder="1" applyAlignment="1">
      <alignment horizontal="left" vertical="top" wrapText="1"/>
    </xf>
    <xf numFmtId="0" fontId="10" fillId="0" borderId="14" xfId="0" applyFont="1" applyBorder="1" applyAlignment="1">
      <alignment horizontal="left" vertical="top" wrapText="1"/>
    </xf>
    <xf numFmtId="0" fontId="20" fillId="6" borderId="16" xfId="0" applyFont="1" applyFill="1" applyBorder="1" applyAlignment="1">
      <alignment horizontal="center" vertical="center"/>
    </xf>
    <xf numFmtId="0" fontId="20" fillId="13" borderId="14" xfId="0" applyFont="1" applyFill="1" applyBorder="1" applyAlignment="1">
      <alignment horizontal="center" vertical="center" wrapText="1"/>
    </xf>
    <xf numFmtId="0" fontId="0" fillId="0" borderId="14" xfId="0" applyFont="1" applyBorder="1" applyAlignment="1">
      <alignment horizontal="left" vertical="top" wrapText="1"/>
    </xf>
    <xf numFmtId="0" fontId="41" fillId="0" borderId="0" xfId="0" applyFont="1"/>
    <xf numFmtId="0" fontId="18" fillId="6" borderId="14" xfId="0" applyFont="1" applyFill="1" applyBorder="1" applyAlignment="1">
      <alignment vertical="top" wrapText="1"/>
    </xf>
    <xf numFmtId="0" fontId="6" fillId="4" borderId="11" xfId="0" applyFont="1" applyFill="1" applyBorder="1" applyAlignment="1">
      <alignment vertical="center"/>
    </xf>
    <xf numFmtId="0" fontId="6" fillId="4" borderId="11" xfId="0" applyFont="1" applyFill="1" applyBorder="1" applyAlignment="1">
      <alignment horizontal="center" vertical="center"/>
    </xf>
    <xf numFmtId="0" fontId="20" fillId="6" borderId="0" xfId="0" applyFont="1" applyFill="1" applyBorder="1" applyAlignment="1">
      <alignment horizontal="center" vertical="center" wrapText="1"/>
    </xf>
    <xf numFmtId="0" fontId="10" fillId="6" borderId="0" xfId="0" applyFont="1" applyFill="1" applyBorder="1" applyAlignment="1">
      <alignment wrapText="1"/>
    </xf>
    <xf numFmtId="0" fontId="9" fillId="6" borderId="0" xfId="0" applyFont="1" applyFill="1" applyBorder="1" applyAlignment="1">
      <alignment horizontal="center" vertical="center" wrapText="1"/>
    </xf>
    <xf numFmtId="0" fontId="7" fillId="6" borderId="0" xfId="0" applyFont="1" applyFill="1" applyBorder="1" applyAlignment="1">
      <alignment horizontal="left" vertical="top" wrapText="1"/>
    </xf>
    <xf numFmtId="0" fontId="22" fillId="6" borderId="0" xfId="0" applyFont="1" applyFill="1" applyBorder="1" applyAlignment="1">
      <alignment vertical="top" wrapText="1"/>
    </xf>
    <xf numFmtId="0" fontId="10" fillId="7" borderId="14" xfId="0" applyFont="1" applyFill="1" applyBorder="1" applyAlignment="1">
      <alignment vertical="center" wrapText="1"/>
    </xf>
    <xf numFmtId="0" fontId="10" fillId="7" borderId="1" xfId="0" applyFont="1" applyFill="1" applyBorder="1" applyAlignment="1">
      <alignment vertical="top" wrapText="1"/>
    </xf>
    <xf numFmtId="0" fontId="11" fillId="7" borderId="0" xfId="1" applyFont="1" applyFill="1" applyAlignment="1">
      <alignment horizontal="center" vertical="center" wrapText="1"/>
    </xf>
    <xf numFmtId="0" fontId="10" fillId="7" borderId="1" xfId="0" applyFont="1" applyFill="1" applyBorder="1" applyAlignment="1">
      <alignment horizontal="center" vertical="center"/>
    </xf>
    <xf numFmtId="0" fontId="10" fillId="7" borderId="14" xfId="0" applyFont="1" applyFill="1" applyBorder="1" applyAlignment="1">
      <alignment horizontal="left" vertical="top" wrapText="1"/>
    </xf>
    <xf numFmtId="0" fontId="11" fillId="7" borderId="14" xfId="1" applyFont="1" applyFill="1" applyBorder="1" applyAlignment="1">
      <alignment vertical="center" wrapText="1"/>
    </xf>
    <xf numFmtId="0" fontId="10" fillId="7" borderId="14" xfId="0" applyFont="1" applyFill="1" applyBorder="1" applyAlignment="1">
      <alignment horizontal="left" vertical="top"/>
    </xf>
    <xf numFmtId="0" fontId="9" fillId="7" borderId="14" xfId="0" applyFont="1" applyFill="1" applyBorder="1" applyAlignment="1">
      <alignment vertical="top" wrapText="1"/>
    </xf>
    <xf numFmtId="0" fontId="10" fillId="7" borderId="14" xfId="0" applyFont="1" applyFill="1" applyBorder="1" applyAlignment="1">
      <alignment wrapText="1"/>
    </xf>
    <xf numFmtId="0" fontId="9" fillId="7" borderId="14" xfId="0" applyFont="1" applyFill="1" applyBorder="1" applyAlignment="1">
      <alignment horizontal="left" vertical="top" wrapText="1"/>
    </xf>
    <xf numFmtId="0" fontId="10" fillId="6" borderId="14" xfId="0" applyFont="1" applyFill="1" applyBorder="1" applyAlignment="1">
      <alignment horizontal="left" vertical="top" wrapText="1"/>
    </xf>
    <xf numFmtId="0" fontId="10" fillId="6" borderId="14" xfId="0" applyFont="1" applyFill="1" applyBorder="1" applyAlignment="1">
      <alignment vertical="top" wrapText="1"/>
    </xf>
    <xf numFmtId="0" fontId="36" fillId="6" borderId="14" xfId="0" applyFont="1" applyFill="1" applyBorder="1" applyAlignment="1">
      <alignment horizontal="left" vertical="top" wrapText="1"/>
    </xf>
    <xf numFmtId="0" fontId="9" fillId="7" borderId="14" xfId="0" applyFont="1" applyFill="1" applyBorder="1" applyAlignment="1">
      <alignment horizontal="center" vertical="center" wrapText="1"/>
    </xf>
    <xf numFmtId="0" fontId="23" fillId="7" borderId="14" xfId="0" applyFont="1" applyFill="1" applyBorder="1" applyAlignment="1">
      <alignment horizontal="left" vertical="top" wrapText="1"/>
    </xf>
    <xf numFmtId="0" fontId="43" fillId="7" borderId="14" xfId="0" applyFont="1" applyFill="1" applyBorder="1" applyAlignment="1">
      <alignment horizontal="left" vertical="top" wrapText="1"/>
    </xf>
    <xf numFmtId="0" fontId="36" fillId="0" borderId="14" xfId="0" applyFont="1" applyFill="1" applyBorder="1" applyAlignment="1">
      <alignment horizontal="center" vertical="center" wrapText="1"/>
    </xf>
    <xf numFmtId="0" fontId="36" fillId="0" borderId="14" xfId="0" applyFont="1" applyFill="1" applyBorder="1" applyAlignment="1">
      <alignment vertical="center" wrapText="1"/>
    </xf>
    <xf numFmtId="0" fontId="19" fillId="0" borderId="14" xfId="0" applyFont="1" applyBorder="1" applyAlignment="1">
      <alignment horizontal="center" vertical="center" wrapText="1"/>
    </xf>
    <xf numFmtId="0" fontId="19" fillId="0" borderId="14" xfId="0" applyFont="1" applyBorder="1" applyAlignment="1">
      <alignment vertical="center" wrapText="1"/>
    </xf>
    <xf numFmtId="0" fontId="34" fillId="2" borderId="0" xfId="0" applyFont="1" applyFill="1" applyAlignment="1">
      <alignment vertical="top" wrapText="1"/>
    </xf>
    <xf numFmtId="0" fontId="20" fillId="6" borderId="0" xfId="0" applyFont="1" applyFill="1" applyBorder="1" applyAlignment="1">
      <alignment horizontal="center" vertical="center"/>
    </xf>
    <xf numFmtId="0" fontId="20" fillId="13" borderId="0" xfId="0" applyFont="1" applyFill="1" applyBorder="1" applyAlignment="1">
      <alignment horizontal="center" vertical="center" wrapText="1"/>
    </xf>
    <xf numFmtId="0" fontId="35" fillId="3" borderId="0" xfId="0" applyFont="1" applyFill="1" applyBorder="1" applyAlignment="1">
      <alignment horizontal="left" vertical="center" wrapText="1"/>
    </xf>
    <xf numFmtId="0" fontId="39" fillId="5" borderId="62" xfId="0" applyFont="1" applyFill="1" applyBorder="1" applyAlignment="1">
      <alignment horizontal="center" vertical="center"/>
    </xf>
    <xf numFmtId="0" fontId="5" fillId="2" borderId="0" xfId="0" applyFont="1" applyFill="1" applyBorder="1" applyAlignment="1">
      <alignment horizontal="center" vertical="center"/>
    </xf>
    <xf numFmtId="0" fontId="0" fillId="2" borderId="0" xfId="0" applyFill="1" applyAlignment="1">
      <alignment horizontal="left" vertical="top" wrapText="1"/>
    </xf>
    <xf numFmtId="0" fontId="0" fillId="15" borderId="0" xfId="0" applyFill="1" applyAlignment="1">
      <alignment horizontal="center" vertical="top" wrapText="1"/>
    </xf>
    <xf numFmtId="0" fontId="35" fillId="3" borderId="0" xfId="0" applyFont="1" applyFill="1" applyBorder="1" applyAlignment="1">
      <alignment horizontal="left" vertical="center"/>
    </xf>
    <xf numFmtId="0" fontId="6" fillId="2" borderId="0" xfId="0" applyFont="1" applyFill="1" applyBorder="1" applyAlignment="1">
      <alignment horizontal="center" vertical="center"/>
    </xf>
    <xf numFmtId="0" fontId="0" fillId="16" borderId="0" xfId="0" applyFill="1"/>
    <xf numFmtId="0" fontId="0" fillId="16" borderId="0" xfId="0" applyFill="1" applyProtection="1">
      <protection hidden="1"/>
    </xf>
    <xf numFmtId="0" fontId="0" fillId="16" borderId="0" xfId="0" applyFill="1" applyAlignment="1">
      <alignment vertical="top"/>
    </xf>
    <xf numFmtId="0" fontId="0" fillId="16" borderId="0" xfId="0" applyFill="1" applyAlignment="1">
      <alignment horizontal="left" vertical="top"/>
    </xf>
    <xf numFmtId="0" fontId="8" fillId="2" borderId="0" xfId="1" applyFill="1"/>
    <xf numFmtId="0" fontId="8" fillId="2" borderId="0" xfId="1" applyFill="1" applyAlignment="1">
      <alignment wrapText="1"/>
    </xf>
    <xf numFmtId="0" fontId="5" fillId="2" borderId="0" xfId="0" applyFont="1" applyFill="1" applyBorder="1" applyAlignment="1">
      <alignment horizontal="center" vertical="center"/>
    </xf>
    <xf numFmtId="0" fontId="0" fillId="2" borderId="0" xfId="0" applyFill="1" applyAlignment="1">
      <alignment horizontal="left" vertical="top" wrapText="1"/>
    </xf>
    <xf numFmtId="0" fontId="0" fillId="15" borderId="0" xfId="0" applyFill="1" applyAlignment="1">
      <alignment horizontal="center" vertical="top" wrapText="1"/>
    </xf>
    <xf numFmtId="0" fontId="35" fillId="3" borderId="0" xfId="0" applyFont="1" applyFill="1" applyBorder="1" applyAlignment="1">
      <alignment horizontal="left" vertical="center"/>
    </xf>
    <xf numFmtId="0" fontId="6" fillId="2" borderId="0" xfId="0" applyFont="1" applyFill="1" applyBorder="1" applyAlignment="1">
      <alignment horizontal="center" vertical="center"/>
    </xf>
    <xf numFmtId="0" fontId="27" fillId="8" borderId="0" xfId="0" applyFont="1" applyFill="1" applyBorder="1"/>
    <xf numFmtId="0" fontId="27" fillId="0" borderId="0" xfId="0" applyFont="1" applyFill="1" applyBorder="1" applyAlignment="1">
      <alignment horizontal="right" vertical="center"/>
    </xf>
    <xf numFmtId="0" fontId="20" fillId="6" borderId="58" xfId="0" applyFont="1" applyFill="1" applyBorder="1" applyAlignment="1">
      <alignment vertical="center"/>
    </xf>
    <xf numFmtId="0" fontId="6" fillId="0" borderId="11" xfId="0" applyFont="1" applyFill="1" applyBorder="1" applyAlignment="1"/>
    <xf numFmtId="0" fontId="6" fillId="2" borderId="11" xfId="0" applyFont="1" applyFill="1" applyBorder="1" applyAlignment="1">
      <alignment vertical="center"/>
    </xf>
    <xf numFmtId="0" fontId="21" fillId="6" borderId="58" xfId="0" applyFont="1" applyFill="1" applyBorder="1" applyAlignment="1">
      <alignment vertical="center" wrapText="1"/>
    </xf>
    <xf numFmtId="0" fontId="20" fillId="13" borderId="58" xfId="0" applyFont="1" applyFill="1" applyBorder="1" applyAlignment="1">
      <alignment vertical="center" wrapText="1"/>
    </xf>
    <xf numFmtId="0" fontId="20" fillId="6" borderId="58" xfId="0" applyFont="1" applyFill="1" applyBorder="1" applyAlignment="1">
      <alignment vertical="center" wrapText="1"/>
    </xf>
    <xf numFmtId="0" fontId="35" fillId="3" borderId="19" xfId="0" applyFont="1" applyFill="1" applyBorder="1" applyAlignment="1">
      <alignment vertical="center" wrapText="1"/>
    </xf>
    <xf numFmtId="0" fontId="20" fillId="13" borderId="17" xfId="0" applyFont="1" applyFill="1" applyBorder="1" applyAlignment="1">
      <alignment vertical="center" wrapText="1"/>
    </xf>
    <xf numFmtId="0" fontId="20" fillId="13" borderId="19" xfId="0" applyFont="1" applyFill="1" applyBorder="1" applyAlignment="1">
      <alignment vertical="center" wrapText="1"/>
    </xf>
    <xf numFmtId="0" fontId="20" fillId="6" borderId="0" xfId="0" applyFont="1" applyFill="1" applyBorder="1" applyAlignment="1">
      <alignment vertical="center"/>
    </xf>
    <xf numFmtId="0" fontId="21" fillId="6" borderId="0" xfId="0" applyFont="1" applyFill="1" applyBorder="1" applyAlignment="1">
      <alignment vertical="center" wrapText="1"/>
    </xf>
    <xf numFmtId="0" fontId="20" fillId="13" borderId="0" xfId="0" applyFont="1" applyFill="1" applyBorder="1" applyAlignment="1">
      <alignment vertical="center" wrapText="1"/>
    </xf>
    <xf numFmtId="0" fontId="35" fillId="3" borderId="0" xfId="0" applyFont="1" applyFill="1" applyBorder="1" applyAlignment="1">
      <alignment vertical="center" wrapText="1"/>
    </xf>
    <xf numFmtId="0" fontId="20" fillId="6" borderId="0" xfId="0" applyFont="1" applyFill="1" applyBorder="1" applyAlignment="1">
      <alignment vertical="center" wrapText="1"/>
    </xf>
    <xf numFmtId="0" fontId="39" fillId="14" borderId="14" xfId="0" applyFont="1" applyFill="1" applyBorder="1" applyAlignment="1">
      <alignment horizontal="center" vertical="center" wrapText="1"/>
    </xf>
    <xf numFmtId="0" fontId="0" fillId="0" borderId="0" xfId="0" quotePrefix="1"/>
    <xf numFmtId="0" fontId="0" fillId="14" borderId="14" xfId="0" applyFill="1" applyBorder="1" applyAlignment="1">
      <alignment horizontal="center" vertical="center"/>
    </xf>
    <xf numFmtId="0" fontId="0" fillId="5" borderId="0" xfId="0" applyFill="1" applyAlignment="1">
      <alignment horizontal="center" vertical="center"/>
    </xf>
    <xf numFmtId="1" fontId="1" fillId="18" borderId="0" xfId="0" applyNumberFormat="1" applyFont="1" applyFill="1" applyAlignment="1">
      <alignment horizontal="center" vertical="center"/>
    </xf>
    <xf numFmtId="1" fontId="1" fillId="17" borderId="14" xfId="0" applyNumberFormat="1" applyFont="1" applyFill="1" applyBorder="1" applyAlignment="1">
      <alignment horizontal="center" vertical="center"/>
    </xf>
    <xf numFmtId="0" fontId="37" fillId="9" borderId="63" xfId="0" applyFont="1" applyFill="1" applyBorder="1" applyAlignment="1">
      <alignment horizontal="center" vertical="center"/>
    </xf>
    <xf numFmtId="0" fontId="39" fillId="5" borderId="65" xfId="0" applyFont="1" applyFill="1" applyBorder="1" applyAlignment="1">
      <alignment horizontal="center" vertical="center"/>
    </xf>
    <xf numFmtId="0" fontId="39" fillId="5" borderId="67" xfId="0" applyFont="1" applyFill="1" applyBorder="1" applyAlignment="1">
      <alignment horizontal="center" vertical="center"/>
    </xf>
    <xf numFmtId="0" fontId="39" fillId="14" borderId="68" xfId="0" applyFont="1" applyFill="1" applyBorder="1" applyAlignment="1">
      <alignment horizontal="center" vertical="center" wrapText="1"/>
    </xf>
    <xf numFmtId="0" fontId="8" fillId="5" borderId="16" xfId="1" applyFill="1" applyBorder="1" applyAlignment="1">
      <alignment horizontal="center" vertical="center"/>
    </xf>
    <xf numFmtId="0" fontId="45" fillId="10" borderId="70" xfId="0" applyFont="1" applyFill="1" applyBorder="1" applyAlignment="1">
      <alignment horizontal="center" vertical="center"/>
    </xf>
    <xf numFmtId="0" fontId="6" fillId="2" borderId="62" xfId="0" applyFont="1" applyFill="1" applyBorder="1" applyAlignment="1">
      <alignment vertical="center"/>
    </xf>
    <xf numFmtId="0" fontId="6" fillId="2" borderId="20" xfId="0" applyFont="1" applyFill="1" applyBorder="1" applyAlignment="1">
      <alignment vertical="center"/>
    </xf>
    <xf numFmtId="0" fontId="4" fillId="2" borderId="0" xfId="0" applyFont="1" applyFill="1" applyAlignment="1">
      <alignment horizontal="left" vertical="top" wrapText="1"/>
    </xf>
    <xf numFmtId="0" fontId="6" fillId="2" borderId="0" xfId="0" applyFont="1" applyFill="1" applyBorder="1" applyAlignment="1">
      <alignment horizontal="center"/>
    </xf>
    <xf numFmtId="0" fontId="6" fillId="2" borderId="11" xfId="0" applyFont="1" applyFill="1" applyBorder="1" applyAlignment="1"/>
    <xf numFmtId="0" fontId="6" fillId="2" borderId="0" xfId="0" applyFont="1" applyFill="1" applyBorder="1" applyAlignment="1"/>
    <xf numFmtId="0" fontId="37" fillId="10" borderId="71" xfId="0" applyFont="1" applyFill="1" applyBorder="1" applyAlignment="1">
      <alignment horizontal="center" vertical="center"/>
    </xf>
    <xf numFmtId="0" fontId="5" fillId="2" borderId="0" xfId="0" applyFont="1" applyFill="1" applyBorder="1" applyAlignment="1">
      <alignment horizontal="center" vertical="center"/>
    </xf>
    <xf numFmtId="0" fontId="0" fillId="2" borderId="0" xfId="0" applyFill="1" applyAlignment="1">
      <alignment horizontal="left" vertical="top" wrapText="1"/>
    </xf>
    <xf numFmtId="0" fontId="0" fillId="15" borderId="0" xfId="0" applyFill="1" applyAlignment="1">
      <alignment horizontal="center" vertical="top" wrapText="1"/>
    </xf>
    <xf numFmtId="0" fontId="35" fillId="3" borderId="0" xfId="0" applyFont="1" applyFill="1" applyBorder="1" applyAlignment="1">
      <alignment horizontal="left" vertical="center"/>
    </xf>
    <xf numFmtId="0" fontId="21" fillId="13" borderId="14" xfId="0" applyFont="1" applyFill="1" applyBorder="1" applyAlignment="1">
      <alignment horizontal="center" vertical="center" wrapText="1"/>
    </xf>
    <xf numFmtId="0" fontId="19" fillId="0" borderId="14" xfId="0" applyFont="1" applyBorder="1" applyAlignment="1">
      <alignment horizontal="center" vertical="center" wrapText="1"/>
    </xf>
    <xf numFmtId="0" fontId="34" fillId="2" borderId="0" xfId="0" applyFont="1" applyFill="1" applyAlignment="1">
      <alignment horizontal="left" vertical="top" wrapText="1"/>
    </xf>
    <xf numFmtId="0" fontId="37" fillId="9" borderId="73" xfId="0" applyFont="1" applyFill="1" applyBorder="1" applyAlignment="1">
      <alignment horizontal="center" vertical="center" wrapText="1"/>
    </xf>
    <xf numFmtId="0" fontId="37" fillId="9" borderId="64" xfId="0" applyFont="1" applyFill="1" applyBorder="1" applyAlignment="1">
      <alignment horizontal="center" vertical="center"/>
    </xf>
    <xf numFmtId="0" fontId="37" fillId="9" borderId="74" xfId="0" applyFont="1" applyFill="1" applyBorder="1" applyAlignment="1">
      <alignment horizontal="center" vertical="center" wrapText="1"/>
    </xf>
    <xf numFmtId="0" fontId="39" fillId="14" borderId="75" xfId="0" applyFont="1" applyFill="1" applyBorder="1" applyAlignment="1">
      <alignment horizontal="center" vertical="center" wrapText="1"/>
    </xf>
    <xf numFmtId="0" fontId="39" fillId="14" borderId="77" xfId="0" applyFont="1" applyFill="1" applyBorder="1" applyAlignment="1">
      <alignment horizontal="center" vertical="center" wrapText="1"/>
    </xf>
    <xf numFmtId="0" fontId="39" fillId="14" borderId="17" xfId="0" applyFont="1" applyFill="1" applyBorder="1" applyAlignment="1">
      <alignment horizontal="center" vertical="center" wrapText="1"/>
    </xf>
    <xf numFmtId="0" fontId="40" fillId="14" borderId="66" xfId="0" applyFont="1" applyFill="1" applyBorder="1" applyAlignment="1">
      <alignment horizontal="left" vertical="top" wrapText="1"/>
    </xf>
    <xf numFmtId="0" fontId="40" fillId="14" borderId="72" xfId="0" applyFont="1" applyFill="1" applyBorder="1" applyAlignment="1">
      <alignment horizontal="left" vertical="top" wrapText="1"/>
    </xf>
    <xf numFmtId="0" fontId="40" fillId="14" borderId="69" xfId="0" applyFont="1" applyFill="1" applyBorder="1" applyAlignment="1">
      <alignment horizontal="left" vertical="top" wrapText="1"/>
    </xf>
    <xf numFmtId="0" fontId="40" fillId="14" borderId="76" xfId="0" applyFont="1" applyFill="1" applyBorder="1" applyAlignment="1">
      <alignment horizontal="left" vertical="top" wrapText="1"/>
    </xf>
    <xf numFmtId="0" fontId="40" fillId="14" borderId="78" xfId="0" applyFont="1" applyFill="1" applyBorder="1" applyAlignment="1">
      <alignment horizontal="left" vertical="top" wrapText="1"/>
    </xf>
    <xf numFmtId="0" fontId="40" fillId="14" borderId="79" xfId="0" applyFont="1" applyFill="1" applyBorder="1" applyAlignment="1">
      <alignment horizontal="left" vertical="top" wrapText="1"/>
    </xf>
    <xf numFmtId="0" fontId="39" fillId="14" borderId="76" xfId="0" applyFont="1" applyFill="1" applyBorder="1" applyAlignment="1">
      <alignment horizontal="center" vertical="center" wrapText="1"/>
    </xf>
    <xf numFmtId="0" fontId="7" fillId="2" borderId="0" xfId="0" applyFont="1" applyFill="1" applyBorder="1" applyAlignment="1">
      <alignment horizontal="center" vertical="center"/>
    </xf>
    <xf numFmtId="0" fontId="0" fillId="2" borderId="0" xfId="0" applyFill="1" applyBorder="1" applyAlignment="1">
      <alignment horizontal="center" vertical="center"/>
    </xf>
    <xf numFmtId="1" fontId="1" fillId="2" borderId="0" xfId="0" applyNumberFormat="1" applyFont="1" applyFill="1" applyBorder="1" applyAlignment="1">
      <alignment horizontal="center" vertical="center"/>
    </xf>
    <xf numFmtId="0" fontId="35" fillId="3" borderId="17" xfId="0" applyFont="1" applyFill="1" applyBorder="1" applyAlignment="1">
      <alignment vertical="center"/>
    </xf>
    <xf numFmtId="0" fontId="5" fillId="2" borderId="0" xfId="0" applyFont="1" applyFill="1" applyBorder="1" applyAlignment="1">
      <alignment horizontal="left" vertical="center"/>
    </xf>
    <xf numFmtId="0" fontId="40" fillId="14" borderId="68" xfId="0" applyFont="1" applyFill="1" applyBorder="1" applyAlignment="1">
      <alignment horizontal="left" vertical="top" wrapText="1"/>
    </xf>
    <xf numFmtId="0" fontId="4" fillId="2" borderId="0" xfId="0" applyFont="1" applyFill="1" applyAlignment="1">
      <alignment vertical="top"/>
    </xf>
    <xf numFmtId="0" fontId="39" fillId="5" borderId="80" xfId="0" applyFont="1" applyFill="1" applyBorder="1" applyAlignment="1">
      <alignment horizontal="center" vertical="center"/>
    </xf>
    <xf numFmtId="0" fontId="27" fillId="2" borderId="0" xfId="0" applyFont="1" applyFill="1" applyBorder="1" applyAlignment="1">
      <alignment horizontal="right" vertical="center"/>
    </xf>
    <xf numFmtId="0" fontId="39" fillId="5" borderId="67" xfId="0" applyFont="1" applyFill="1" applyBorder="1" applyAlignment="1" applyProtection="1">
      <alignment horizontal="center" vertical="center"/>
      <protection locked="0"/>
    </xf>
    <xf numFmtId="0" fontId="39" fillId="14" borderId="68" xfId="0" applyFont="1" applyFill="1" applyBorder="1" applyAlignment="1" applyProtection="1">
      <alignment horizontal="center" vertical="center" wrapText="1"/>
      <protection locked="0"/>
    </xf>
    <xf numFmtId="0" fontId="39" fillId="5" borderId="65" xfId="0" applyFont="1" applyFill="1" applyBorder="1" applyAlignment="1" applyProtection="1">
      <alignment horizontal="center" vertical="center"/>
      <protection locked="0"/>
    </xf>
    <xf numFmtId="0" fontId="39" fillId="14" borderId="14" xfId="0" applyFont="1" applyFill="1" applyBorder="1" applyAlignment="1" applyProtection="1">
      <alignment horizontal="center" vertical="center" wrapText="1"/>
      <protection locked="0"/>
    </xf>
    <xf numFmtId="0" fontId="40" fillId="14" borderId="72" xfId="0" applyFont="1" applyFill="1" applyBorder="1" applyAlignment="1" applyProtection="1">
      <alignment horizontal="left" vertical="top" wrapText="1"/>
      <protection locked="0"/>
    </xf>
    <xf numFmtId="0" fontId="40" fillId="14" borderId="66" xfId="0" applyFont="1" applyFill="1" applyBorder="1" applyAlignment="1" applyProtection="1">
      <alignment horizontal="left" vertical="top" wrapText="1"/>
      <protection locked="0"/>
    </xf>
    <xf numFmtId="0" fontId="40" fillId="14" borderId="69" xfId="0" applyFont="1" applyFill="1" applyBorder="1" applyAlignment="1" applyProtection="1">
      <alignment horizontal="left" vertical="top" wrapText="1"/>
      <protection locked="0"/>
    </xf>
    <xf numFmtId="0" fontId="39" fillId="5" borderId="81" xfId="0" applyFont="1" applyFill="1" applyBorder="1" applyAlignment="1">
      <alignment horizontal="center" vertical="center"/>
    </xf>
    <xf numFmtId="0" fontId="39" fillId="14" borderId="16" xfId="0" applyFont="1" applyFill="1" applyBorder="1" applyAlignment="1">
      <alignment horizontal="center" vertical="center" wrapText="1"/>
    </xf>
    <xf numFmtId="0" fontId="40" fillId="14" borderId="82" xfId="0" applyFont="1" applyFill="1" applyBorder="1" applyAlignment="1">
      <alignment horizontal="left" vertical="top" wrapText="1"/>
    </xf>
    <xf numFmtId="0" fontId="29" fillId="0" borderId="11" xfId="0" applyFont="1" applyFill="1" applyBorder="1" applyAlignment="1"/>
    <xf numFmtId="0" fontId="35" fillId="3" borderId="0" xfId="0" applyFont="1" applyFill="1" applyBorder="1" applyAlignment="1">
      <alignment vertical="center"/>
    </xf>
    <xf numFmtId="0" fontId="17" fillId="2" borderId="57" xfId="0" applyFont="1" applyFill="1" applyBorder="1" applyAlignment="1">
      <alignment vertical="center" wrapText="1"/>
    </xf>
    <xf numFmtId="0" fontId="35" fillId="3" borderId="0" xfId="0" applyFont="1" applyFill="1"/>
    <xf numFmtId="0" fontId="29" fillId="2" borderId="57" xfId="0" applyFont="1" applyFill="1" applyBorder="1" applyAlignment="1">
      <alignment vertical="center" wrapText="1"/>
    </xf>
    <xf numFmtId="0" fontId="39" fillId="5" borderId="83" xfId="0" applyFont="1" applyFill="1" applyBorder="1" applyAlignment="1">
      <alignment horizontal="center" vertical="center"/>
    </xf>
    <xf numFmtId="0" fontId="39" fillId="14" borderId="84" xfId="0" applyFont="1" applyFill="1" applyBorder="1" applyAlignment="1">
      <alignment horizontal="center" vertical="center" wrapText="1"/>
    </xf>
    <xf numFmtId="0" fontId="39" fillId="14" borderId="85" xfId="0" applyFont="1" applyFill="1" applyBorder="1" applyAlignment="1">
      <alignment horizontal="center" vertical="center" wrapText="1"/>
    </xf>
    <xf numFmtId="0" fontId="35" fillId="3" borderId="22" xfId="0" applyFont="1" applyFill="1" applyBorder="1" applyAlignment="1">
      <alignment vertical="center"/>
    </xf>
    <xf numFmtId="0" fontId="0" fillId="2" borderId="0" xfId="0" quotePrefix="1" applyFill="1" applyBorder="1"/>
    <xf numFmtId="0" fontId="0" fillId="0" borderId="0" xfId="0" applyAlignment="1">
      <alignment horizontal="left"/>
    </xf>
    <xf numFmtId="0" fontId="0" fillId="2" borderId="0" xfId="0" applyFill="1" applyAlignment="1">
      <alignment vertical="top"/>
    </xf>
    <xf numFmtId="0" fontId="39" fillId="14" borderId="16" xfId="0" applyFont="1" applyFill="1" applyBorder="1" applyAlignment="1" applyProtection="1">
      <alignment horizontal="center" vertical="center" wrapText="1"/>
      <protection locked="0"/>
    </xf>
    <xf numFmtId="0" fontId="40" fillId="14" borderId="82" xfId="0" applyFont="1" applyFill="1" applyBorder="1" applyAlignment="1" applyProtection="1">
      <alignment horizontal="left" vertical="top" wrapText="1"/>
      <protection locked="0"/>
    </xf>
    <xf numFmtId="0" fontId="39" fillId="5" borderId="81" xfId="0" applyFont="1" applyFill="1" applyBorder="1" applyAlignment="1" applyProtection="1">
      <alignment horizontal="center" vertical="center"/>
      <protection locked="0"/>
    </xf>
    <xf numFmtId="0" fontId="39" fillId="5" borderId="80" xfId="0" applyFont="1" applyFill="1" applyBorder="1" applyAlignment="1" applyProtection="1">
      <alignment horizontal="center" vertical="center"/>
      <protection locked="0"/>
    </xf>
    <xf numFmtId="0" fontId="0" fillId="16" borderId="0" xfId="0" applyFill="1" applyAlignment="1">
      <alignment horizontal="left" vertical="top" wrapText="1"/>
    </xf>
    <xf numFmtId="0" fontId="11" fillId="7" borderId="14" xfId="1" applyFont="1" applyFill="1" applyBorder="1" applyAlignment="1">
      <alignment horizontal="center" vertical="center" wrapText="1"/>
    </xf>
    <xf numFmtId="0" fontId="10" fillId="7" borderId="14" xfId="0" applyFont="1" applyFill="1" applyBorder="1" applyAlignment="1">
      <alignment horizontal="center" vertical="center" wrapText="1"/>
    </xf>
    <xf numFmtId="0" fontId="10" fillId="7" borderId="14" xfId="0" applyFont="1" applyFill="1" applyBorder="1" applyAlignment="1">
      <alignment horizontal="center" vertical="center"/>
    </xf>
    <xf numFmtId="0" fontId="7" fillId="13" borderId="14" xfId="0" applyFont="1" applyFill="1" applyBorder="1" applyAlignment="1">
      <alignment horizontal="center" vertical="center" wrapText="1"/>
    </xf>
    <xf numFmtId="0" fontId="49" fillId="7" borderId="14" xfId="1" applyFont="1" applyFill="1" applyBorder="1" applyAlignment="1">
      <alignment vertical="top" wrapText="1"/>
    </xf>
    <xf numFmtId="0" fontId="9" fillId="7" borderId="15" xfId="0" applyFont="1" applyFill="1" applyBorder="1" applyAlignment="1">
      <alignment horizontal="left" vertical="top" wrapText="1"/>
    </xf>
    <xf numFmtId="0" fontId="10" fillId="7" borderId="15" xfId="0" applyFont="1" applyFill="1" applyBorder="1" applyAlignment="1">
      <alignment horizontal="center" vertical="center"/>
    </xf>
    <xf numFmtId="0" fontId="40" fillId="7" borderId="14" xfId="1" applyFont="1" applyFill="1" applyBorder="1" applyAlignment="1">
      <alignment vertical="top" wrapText="1"/>
    </xf>
    <xf numFmtId="0" fontId="46" fillId="3" borderId="0" xfId="0" applyFont="1" applyFill="1"/>
    <xf numFmtId="0" fontId="46" fillId="12" borderId="16" xfId="0" applyFont="1" applyFill="1" applyBorder="1"/>
    <xf numFmtId="0" fontId="46" fillId="0" borderId="0" xfId="0" applyFont="1"/>
    <xf numFmtId="0" fontId="21" fillId="13" borderId="14" xfId="0" applyFont="1" applyFill="1" applyBorder="1" applyAlignment="1">
      <alignment horizontal="center" vertical="center" wrapText="1"/>
    </xf>
    <xf numFmtId="0" fontId="19" fillId="0" borderId="14" xfId="0" applyFont="1" applyBorder="1" applyAlignment="1">
      <alignment horizontal="center" vertical="center" wrapText="1"/>
    </xf>
    <xf numFmtId="0" fontId="19" fillId="0" borderId="14" xfId="0" applyFont="1" applyBorder="1" applyAlignment="1">
      <alignment horizontal="left" vertical="center" wrapText="1"/>
    </xf>
    <xf numFmtId="0" fontId="35" fillId="3" borderId="0" xfId="0" applyFont="1" applyFill="1" applyBorder="1" applyAlignment="1">
      <alignment horizontal="left" vertical="center"/>
    </xf>
    <xf numFmtId="0" fontId="21" fillId="13" borderId="14" xfId="0" applyFont="1" applyFill="1" applyBorder="1" applyAlignment="1">
      <alignment horizontal="center" vertical="center" wrapText="1"/>
    </xf>
    <xf numFmtId="0" fontId="19" fillId="0" borderId="14" xfId="0" applyFont="1" applyBorder="1" applyAlignment="1">
      <alignment horizontal="center" vertical="center" wrapText="1"/>
    </xf>
    <xf numFmtId="0" fontId="19" fillId="0" borderId="14" xfId="0" applyFont="1" applyBorder="1" applyAlignment="1">
      <alignment horizontal="left" vertical="center" wrapText="1"/>
    </xf>
    <xf numFmtId="0" fontId="37" fillId="9" borderId="63" xfId="0" applyFont="1" applyFill="1" applyBorder="1" applyAlignment="1">
      <alignment horizontal="center" vertical="center" wrapText="1"/>
    </xf>
    <xf numFmtId="0" fontId="21" fillId="13" borderId="0" xfId="0" applyFont="1" applyFill="1" applyAlignment="1">
      <alignment horizontal="center" vertical="center" wrapText="1"/>
    </xf>
    <xf numFmtId="0" fontId="36" fillId="0" borderId="14" xfId="0" applyFont="1" applyBorder="1" applyAlignment="1">
      <alignment horizontal="left" vertical="top" wrapText="1"/>
    </xf>
    <xf numFmtId="0" fontId="10" fillId="0" borderId="14" xfId="0" applyFont="1" applyBorder="1" applyAlignment="1">
      <alignment vertical="top" wrapText="1"/>
    </xf>
    <xf numFmtId="0" fontId="10" fillId="7" borderId="14" xfId="0" applyFont="1" applyFill="1" applyBorder="1" applyAlignment="1">
      <alignment horizontal="left" vertical="center" wrapText="1"/>
    </xf>
    <xf numFmtId="0" fontId="0" fillId="7" borderId="14" xfId="0" applyFill="1" applyBorder="1" applyAlignment="1">
      <alignment horizontal="center" vertical="center"/>
    </xf>
    <xf numFmtId="0" fontId="36" fillId="0" borderId="14" xfId="0" applyFont="1" applyBorder="1" applyAlignment="1">
      <alignment vertical="top" wrapText="1"/>
    </xf>
    <xf numFmtId="0" fontId="10" fillId="7" borderId="1" xfId="0" applyFont="1" applyFill="1" applyBorder="1" applyAlignment="1">
      <alignment horizontal="left" vertical="center" wrapText="1"/>
    </xf>
    <xf numFmtId="0" fontId="10" fillId="7" borderId="13" xfId="0" applyFont="1" applyFill="1" applyBorder="1" applyAlignment="1">
      <alignment horizontal="left" vertical="center" wrapText="1"/>
    </xf>
    <xf numFmtId="0" fontId="0" fillId="7" borderId="15" xfId="0" applyFill="1" applyBorder="1" applyAlignment="1">
      <alignment horizontal="center" vertical="center"/>
    </xf>
    <xf numFmtId="0" fontId="10" fillId="7" borderId="14" xfId="0" applyFont="1" applyFill="1" applyBorder="1"/>
    <xf numFmtId="0" fontId="10" fillId="6" borderId="14" xfId="0" applyFont="1" applyFill="1" applyBorder="1"/>
    <xf numFmtId="0" fontId="0" fillId="0" borderId="14" xfId="0" applyBorder="1" applyAlignment="1">
      <alignment horizontal="left" vertical="top" wrapText="1"/>
    </xf>
    <xf numFmtId="0" fontId="8" fillId="5" borderId="0" xfId="1" applyFill="1" applyBorder="1" applyAlignment="1">
      <alignment horizontal="center" vertical="center"/>
    </xf>
    <xf numFmtId="0" fontId="39" fillId="5" borderId="0" xfId="0" applyFont="1" applyFill="1" applyBorder="1" applyAlignment="1">
      <alignment horizontal="center" vertical="center"/>
    </xf>
    <xf numFmtId="0" fontId="39" fillId="14" borderId="0" xfId="0" applyFont="1" applyFill="1" applyBorder="1" applyAlignment="1">
      <alignment horizontal="center" vertical="center" wrapText="1"/>
    </xf>
    <xf numFmtId="0" fontId="40" fillId="14" borderId="0" xfId="0" applyFont="1" applyFill="1" applyBorder="1" applyAlignment="1">
      <alignment horizontal="left" vertical="top" wrapText="1"/>
    </xf>
    <xf numFmtId="0" fontId="36" fillId="0" borderId="16" xfId="0" applyFont="1" applyBorder="1" applyAlignment="1">
      <alignment horizontal="left" vertical="top" wrapText="1"/>
    </xf>
    <xf numFmtId="0" fontId="10" fillId="0" borderId="16" xfId="0" applyFont="1" applyBorder="1" applyAlignment="1">
      <alignment horizontal="left" vertical="top" wrapText="1"/>
    </xf>
    <xf numFmtId="0" fontId="54" fillId="6" borderId="14" xfId="0" applyFont="1" applyFill="1" applyBorder="1" applyAlignment="1">
      <alignment horizontal="center" vertical="center"/>
    </xf>
    <xf numFmtId="0" fontId="55" fillId="13" borderId="0" xfId="0" applyFont="1" applyFill="1" applyAlignment="1">
      <alignment horizontal="center" vertical="center" wrapText="1"/>
    </xf>
    <xf numFmtId="0" fontId="54" fillId="13" borderId="14" xfId="0" applyFont="1" applyFill="1" applyBorder="1" applyAlignment="1">
      <alignment horizontal="center" vertical="center" wrapText="1"/>
    </xf>
    <xf numFmtId="0" fontId="54" fillId="6" borderId="14" xfId="0" applyFont="1" applyFill="1" applyBorder="1" applyAlignment="1">
      <alignment horizontal="center" vertical="center" wrapText="1"/>
    </xf>
    <xf numFmtId="0" fontId="7" fillId="13" borderId="0" xfId="0" applyFont="1" applyFill="1" applyAlignment="1">
      <alignment horizontal="center" vertical="center" wrapText="1"/>
    </xf>
    <xf numFmtId="0" fontId="39" fillId="14" borderId="85" xfId="0" applyFont="1" applyFill="1" applyBorder="1" applyAlignment="1" applyProtection="1">
      <alignment horizontal="center" vertical="center" wrapText="1"/>
      <protection locked="0"/>
    </xf>
    <xf numFmtId="0" fontId="39" fillId="5" borderId="83" xfId="0" applyFont="1" applyFill="1" applyBorder="1" applyAlignment="1" applyProtection="1">
      <alignment horizontal="center" vertical="center"/>
      <protection locked="0"/>
    </xf>
    <xf numFmtId="0" fontId="39" fillId="14" borderId="84" xfId="0" applyFont="1" applyFill="1" applyBorder="1" applyAlignment="1" applyProtection="1">
      <alignment horizontal="center" vertical="center" wrapText="1"/>
      <protection locked="0"/>
    </xf>
    <xf numFmtId="0" fontId="39" fillId="5" borderId="87" xfId="0" applyFont="1" applyFill="1" applyBorder="1" applyAlignment="1">
      <alignment horizontal="center" vertical="center"/>
    </xf>
    <xf numFmtId="0" fontId="0" fillId="8" borderId="0" xfId="0" applyFill="1"/>
    <xf numFmtId="0" fontId="0" fillId="8" borderId="0" xfId="0" quotePrefix="1" applyFill="1"/>
    <xf numFmtId="0" fontId="0" fillId="2" borderId="0" xfId="0" quotePrefix="1" applyFill="1"/>
    <xf numFmtId="0" fontId="29" fillId="0" borderId="27" xfId="0" applyFont="1" applyFill="1" applyBorder="1" applyAlignment="1"/>
    <xf numFmtId="0" fontId="40" fillId="14" borderId="16" xfId="0" applyFont="1" applyFill="1" applyBorder="1" applyAlignment="1">
      <alignment horizontal="left" vertical="top" wrapText="1"/>
    </xf>
    <xf numFmtId="0" fontId="24" fillId="6" borderId="16" xfId="0" applyFont="1" applyFill="1" applyBorder="1" applyAlignment="1">
      <alignment horizontal="center" vertical="top" wrapText="1"/>
    </xf>
    <xf numFmtId="0" fontId="24" fillId="6" borderId="16" xfId="0" applyFont="1" applyFill="1" applyBorder="1" applyAlignment="1">
      <alignment horizontal="center" vertical="top"/>
    </xf>
    <xf numFmtId="0" fontId="11" fillId="7" borderId="88" xfId="1" applyFont="1" applyFill="1" applyBorder="1" applyAlignment="1">
      <alignment horizontal="center" vertical="center" wrapText="1"/>
    </xf>
    <xf numFmtId="0" fontId="11" fillId="7" borderId="89" xfId="1" applyFont="1" applyFill="1" applyBorder="1" applyAlignment="1">
      <alignment horizontal="center" vertical="center" wrapText="1"/>
    </xf>
    <xf numFmtId="0" fontId="11" fillId="7" borderId="90" xfId="1" applyFont="1" applyFill="1" applyBorder="1" applyAlignment="1">
      <alignment horizontal="center" vertical="center" wrapText="1"/>
    </xf>
    <xf numFmtId="0" fontId="10" fillId="6" borderId="0" xfId="0" applyFont="1" applyFill="1" applyAlignment="1">
      <alignment vertical="top" wrapText="1"/>
    </xf>
    <xf numFmtId="0" fontId="36" fillId="6" borderId="14" xfId="0" applyFont="1" applyFill="1" applyBorder="1" applyAlignment="1">
      <alignment vertical="top" wrapText="1"/>
    </xf>
    <xf numFmtId="0" fontId="53" fillId="6" borderId="14" xfId="0" applyFont="1" applyFill="1" applyBorder="1" applyAlignment="1">
      <alignment horizontal="left" vertical="top" wrapText="1"/>
    </xf>
    <xf numFmtId="0" fontId="9" fillId="6" borderId="14" xfId="0" applyFont="1" applyFill="1" applyBorder="1" applyAlignment="1">
      <alignment horizontal="left" vertical="top" wrapText="1"/>
    </xf>
    <xf numFmtId="0" fontId="59" fillId="6" borderId="14" xfId="0" applyFont="1" applyFill="1" applyBorder="1" applyAlignment="1">
      <alignment horizontal="center" vertical="top" wrapText="1"/>
    </xf>
    <xf numFmtId="0" fontId="0" fillId="6" borderId="16" xfId="0" applyFill="1" applyBorder="1" applyAlignment="1">
      <alignment horizontal="center" vertical="top" wrapText="1"/>
    </xf>
    <xf numFmtId="0" fontId="0" fillId="12" borderId="16" xfId="0" applyFill="1" applyBorder="1" applyAlignment="1">
      <alignment horizontal="center" vertical="top" wrapText="1"/>
    </xf>
    <xf numFmtId="0" fontId="59" fillId="6" borderId="16" xfId="0" applyFont="1" applyFill="1" applyBorder="1" applyAlignment="1">
      <alignment horizontal="center" vertical="top" wrapText="1"/>
    </xf>
    <xf numFmtId="0" fontId="7" fillId="13" borderId="16" xfId="0" applyFont="1" applyFill="1" applyBorder="1" applyAlignment="1">
      <alignment horizontal="center" vertical="center" wrapText="1"/>
    </xf>
    <xf numFmtId="0" fontId="0" fillId="12" borderId="14" xfId="0" applyFill="1" applyBorder="1" applyAlignment="1">
      <alignment horizontal="center" vertical="top" wrapText="1"/>
    </xf>
    <xf numFmtId="0" fontId="0" fillId="2" borderId="0" xfId="0" applyFill="1" applyAlignment="1" applyProtection="1">
      <alignment horizontal="left" vertical="top" wrapText="1"/>
    </xf>
    <xf numFmtId="0" fontId="5" fillId="2" borderId="3"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0" xfId="0" applyFont="1" applyFill="1" applyBorder="1" applyAlignment="1">
      <alignment horizontal="center" vertical="center"/>
    </xf>
    <xf numFmtId="0" fontId="5" fillId="2" borderId="6" xfId="0" applyFont="1" applyFill="1" applyBorder="1" applyAlignment="1">
      <alignment horizontal="center" vertical="center"/>
    </xf>
    <xf numFmtId="0" fontId="5" fillId="2" borderId="8" xfId="0" applyFont="1" applyFill="1" applyBorder="1" applyAlignment="1">
      <alignment horizontal="center" vertical="center"/>
    </xf>
    <xf numFmtId="0" fontId="5" fillId="2" borderId="9" xfId="0" applyFont="1" applyFill="1" applyBorder="1" applyAlignment="1">
      <alignment horizontal="center" vertical="center"/>
    </xf>
    <xf numFmtId="0" fontId="46" fillId="2" borderId="0" xfId="0" applyFont="1" applyFill="1" applyAlignment="1">
      <alignment horizontal="left" vertical="top" wrapText="1"/>
    </xf>
    <xf numFmtId="0" fontId="34" fillId="2" borderId="0" xfId="0" applyFont="1" applyFill="1" applyAlignment="1">
      <alignment horizontal="left" vertical="top"/>
    </xf>
    <xf numFmtId="0" fontId="34" fillId="2" borderId="0" xfId="0" applyFont="1" applyFill="1" applyAlignment="1">
      <alignment horizontal="left" vertical="top" wrapText="1"/>
    </xf>
    <xf numFmtId="0" fontId="0" fillId="2" borderId="0" xfId="0" applyFill="1" applyAlignment="1">
      <alignment horizontal="left" vertical="top"/>
    </xf>
    <xf numFmtId="0" fontId="0" fillId="2" borderId="0" xfId="0" applyFill="1" applyAlignment="1" applyProtection="1">
      <alignment horizontal="left" vertical="top"/>
    </xf>
    <xf numFmtId="0" fontId="0" fillId="2" borderId="0" xfId="0" applyFill="1" applyAlignment="1">
      <alignment horizontal="left" vertical="top" wrapText="1"/>
    </xf>
    <xf numFmtId="0" fontId="7" fillId="2" borderId="0" xfId="0" applyFont="1" applyFill="1" applyAlignment="1">
      <alignment horizontal="left" vertical="top" wrapText="1"/>
    </xf>
    <xf numFmtId="0" fontId="7" fillId="2" borderId="0" xfId="0" applyFont="1" applyFill="1" applyAlignment="1">
      <alignment horizontal="left" vertical="top"/>
    </xf>
    <xf numFmtId="0" fontId="38" fillId="16" borderId="0" xfId="0" applyFont="1" applyFill="1" applyAlignment="1">
      <alignment horizontal="left" wrapText="1"/>
    </xf>
    <xf numFmtId="0" fontId="35" fillId="3" borderId="0" xfId="0" applyFont="1" applyFill="1" applyBorder="1" applyAlignment="1">
      <alignment horizontal="left" vertical="center"/>
    </xf>
    <xf numFmtId="0" fontId="6" fillId="2" borderId="11" xfId="0" applyFont="1" applyFill="1" applyBorder="1" applyAlignment="1">
      <alignment horizontal="left"/>
    </xf>
    <xf numFmtId="0" fontId="6" fillId="2" borderId="0" xfId="0" applyFont="1" applyFill="1" applyBorder="1" applyAlignment="1">
      <alignment horizontal="left"/>
    </xf>
    <xf numFmtId="0" fontId="34" fillId="2" borderId="0" xfId="0" applyFont="1" applyFill="1" applyAlignment="1" applyProtection="1">
      <alignment horizontal="left" vertical="top" wrapText="1"/>
    </xf>
    <xf numFmtId="0" fontId="0" fillId="16" borderId="0" xfId="0" applyFill="1" applyAlignment="1">
      <alignment horizontal="center" vertical="top" wrapText="1"/>
    </xf>
    <xf numFmtId="0" fontId="57" fillId="2" borderId="0" xfId="0" applyFont="1" applyFill="1" applyAlignment="1" applyProtection="1">
      <alignment horizontal="left" vertical="top" wrapText="1"/>
    </xf>
    <xf numFmtId="0" fontId="4" fillId="2" borderId="0" xfId="0" applyFont="1" applyFill="1" applyAlignment="1" applyProtection="1">
      <alignment horizontal="left" vertical="top" wrapText="1"/>
    </xf>
    <xf numFmtId="0" fontId="6" fillId="2" borderId="11" xfId="0" applyFont="1" applyFill="1" applyBorder="1" applyAlignment="1">
      <alignment horizontal="left" vertical="center"/>
    </xf>
    <xf numFmtId="0" fontId="6" fillId="2" borderId="12" xfId="0" applyFont="1" applyFill="1" applyBorder="1" applyAlignment="1">
      <alignment horizontal="left" vertical="center"/>
    </xf>
    <xf numFmtId="0" fontId="6" fillId="0" borderId="11" xfId="0" applyFont="1" applyFill="1" applyBorder="1" applyAlignment="1">
      <alignment horizontal="left"/>
    </xf>
    <xf numFmtId="0" fontId="5" fillId="2" borderId="0" xfId="0" applyFont="1" applyFill="1" applyBorder="1" applyAlignment="1">
      <alignment horizontal="left" vertical="center"/>
    </xf>
    <xf numFmtId="0" fontId="20" fillId="6" borderId="17" xfId="0" applyFont="1" applyFill="1" applyBorder="1" applyAlignment="1">
      <alignment horizontal="center" vertical="center" wrapText="1"/>
    </xf>
    <xf numFmtId="0" fontId="20" fillId="6" borderId="19" xfId="0" applyFont="1" applyFill="1" applyBorder="1" applyAlignment="1">
      <alignment horizontal="center" vertical="center" wrapText="1"/>
    </xf>
    <xf numFmtId="0" fontId="20" fillId="6" borderId="18" xfId="0" applyFont="1" applyFill="1" applyBorder="1" applyAlignment="1">
      <alignment horizontal="center" vertical="center" wrapText="1"/>
    </xf>
    <xf numFmtId="0" fontId="20" fillId="6" borderId="60" xfId="0" applyFont="1" applyFill="1" applyBorder="1" applyAlignment="1">
      <alignment horizontal="center" vertical="center" wrapText="1"/>
    </xf>
    <xf numFmtId="0" fontId="20" fillId="6" borderId="61" xfId="0" applyFont="1" applyFill="1" applyBorder="1" applyAlignment="1">
      <alignment horizontal="center" vertical="center" wrapText="1"/>
    </xf>
    <xf numFmtId="0" fontId="35" fillId="15" borderId="0" xfId="0" applyFont="1" applyFill="1" applyAlignment="1">
      <alignment horizontal="left"/>
    </xf>
    <xf numFmtId="0" fontId="44" fillId="15" borderId="0" xfId="0" applyFont="1" applyFill="1" applyAlignment="1">
      <alignment horizontal="left"/>
    </xf>
    <xf numFmtId="0" fontId="35" fillId="6" borderId="58" xfId="0" applyFont="1" applyFill="1" applyBorder="1" applyAlignment="1">
      <alignment horizontal="center" vertical="center"/>
    </xf>
    <xf numFmtId="0" fontId="36" fillId="6" borderId="17" xfId="0" applyFont="1" applyFill="1" applyBorder="1" applyAlignment="1">
      <alignment horizontal="center" vertical="top" wrapText="1"/>
    </xf>
    <xf numFmtId="0" fontId="36" fillId="6" borderId="19" xfId="0" applyFont="1" applyFill="1" applyBorder="1" applyAlignment="1">
      <alignment horizontal="center" vertical="top" wrapText="1"/>
    </xf>
    <xf numFmtId="0" fontId="36" fillId="6" borderId="18" xfId="0" applyFont="1" applyFill="1" applyBorder="1" applyAlignment="1">
      <alignment horizontal="center" vertical="top" wrapText="1"/>
    </xf>
    <xf numFmtId="0" fontId="46" fillId="2" borderId="0" xfId="0" applyFont="1" applyFill="1" applyAlignment="1" applyProtection="1">
      <alignment horizontal="left" vertical="top" wrapText="1"/>
    </xf>
    <xf numFmtId="0" fontId="35" fillId="3" borderId="86" xfId="0" applyFont="1" applyFill="1" applyBorder="1" applyAlignment="1">
      <alignment horizontal="left" vertical="center" wrapText="1"/>
    </xf>
    <xf numFmtId="0" fontId="35" fillId="3" borderId="0" xfId="0" applyFont="1" applyFill="1" applyBorder="1" applyAlignment="1">
      <alignment horizontal="left" vertical="center" wrapText="1"/>
    </xf>
    <xf numFmtId="0" fontId="0" fillId="2" borderId="0" xfId="0" applyFill="1" applyAlignment="1" applyProtection="1">
      <alignment horizontal="left" vertical="top" wrapText="1"/>
      <protection locked="0"/>
    </xf>
    <xf numFmtId="0" fontId="0" fillId="15" borderId="0" xfId="0" applyFill="1" applyAlignment="1">
      <alignment horizontal="center" vertical="top" wrapText="1"/>
    </xf>
    <xf numFmtId="0" fontId="29" fillId="0" borderId="11" xfId="0" applyFont="1" applyFill="1" applyBorder="1" applyAlignment="1">
      <alignment horizontal="left"/>
    </xf>
    <xf numFmtId="0" fontId="34" fillId="0" borderId="0" xfId="0" applyFont="1" applyFill="1" applyAlignment="1" applyProtection="1">
      <alignment horizontal="left" vertical="top" wrapText="1"/>
    </xf>
    <xf numFmtId="0" fontId="0" fillId="16" borderId="0" xfId="0" applyFill="1" applyAlignment="1">
      <alignment horizontal="left" wrapText="1"/>
    </xf>
    <xf numFmtId="0" fontId="4" fillId="0" borderId="0" xfId="0" applyFont="1" applyFill="1" applyBorder="1" applyAlignment="1">
      <alignment horizontal="left" vertical="top" wrapText="1"/>
    </xf>
    <xf numFmtId="0" fontId="35" fillId="3" borderId="22" xfId="0" applyFont="1" applyFill="1" applyBorder="1" applyAlignment="1">
      <alignment horizontal="left" vertical="center"/>
    </xf>
    <xf numFmtId="0" fontId="0" fillId="2" borderId="0" xfId="0" applyFill="1" applyAlignment="1" applyProtection="1">
      <alignment vertical="top" wrapText="1"/>
    </xf>
    <xf numFmtId="0" fontId="29" fillId="0" borderId="0" xfId="0" applyFont="1" applyFill="1" applyBorder="1" applyAlignment="1">
      <alignment horizontal="left"/>
    </xf>
    <xf numFmtId="0" fontId="25" fillId="7" borderId="17" xfId="0" applyFont="1" applyFill="1" applyBorder="1" applyAlignment="1">
      <alignment horizontal="left" vertical="center" wrapText="1"/>
    </xf>
    <xf numFmtId="0" fontId="32" fillId="8" borderId="32" xfId="0" applyFont="1" applyFill="1" applyBorder="1" applyAlignment="1">
      <alignment horizontal="center"/>
    </xf>
    <xf numFmtId="0" fontId="32" fillId="8" borderId="33" xfId="0" applyFont="1" applyFill="1" applyBorder="1" applyAlignment="1">
      <alignment horizontal="center"/>
    </xf>
    <xf numFmtId="0" fontId="32" fillId="8" borderId="34" xfId="0" applyFont="1" applyFill="1" applyBorder="1" applyAlignment="1">
      <alignment horizontal="center"/>
    </xf>
    <xf numFmtId="0" fontId="32" fillId="8" borderId="30" xfId="0" applyFont="1" applyFill="1" applyBorder="1" applyAlignment="1">
      <alignment horizontal="center"/>
    </xf>
    <xf numFmtId="0" fontId="32" fillId="8" borderId="31" xfId="0" applyFont="1" applyFill="1" applyBorder="1" applyAlignment="1">
      <alignment horizontal="center"/>
    </xf>
    <xf numFmtId="0" fontId="27" fillId="8" borderId="50" xfId="0" applyFont="1" applyFill="1" applyBorder="1" applyAlignment="1">
      <alignment horizontal="center" vertical="center" wrapText="1"/>
    </xf>
    <xf numFmtId="0" fontId="27" fillId="8" borderId="48" xfId="0" applyFont="1" applyFill="1" applyBorder="1" applyAlignment="1">
      <alignment horizontal="center" vertical="center" wrapText="1"/>
    </xf>
    <xf numFmtId="0" fontId="32" fillId="8" borderId="29" xfId="0" applyFont="1" applyFill="1" applyBorder="1" applyAlignment="1">
      <alignment horizontal="center"/>
    </xf>
    <xf numFmtId="0" fontId="27" fillId="7" borderId="19" xfId="0" applyFont="1" applyFill="1" applyBorder="1" applyAlignment="1">
      <alignment horizontal="center" vertical="center" wrapText="1"/>
    </xf>
  </cellXfs>
  <cellStyles count="2">
    <cellStyle name="Hiperligação" xfId="1" builtinId="8"/>
    <cellStyle name="Normal" xfId="0" builtinId="0"/>
  </cellStyles>
  <dxfs count="877">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theme="0"/>
      </font>
      <fill>
        <patternFill>
          <bgColor theme="8"/>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theme="0"/>
      </font>
      <fill>
        <patternFill>
          <bgColor theme="8"/>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theme="0"/>
      </font>
      <fill>
        <patternFill>
          <bgColor theme="8"/>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theme="0"/>
      </font>
      <fill>
        <patternFill>
          <bgColor theme="8"/>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theme="0"/>
      </font>
      <fill>
        <patternFill>
          <bgColor theme="8"/>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theme="0"/>
      </font>
      <fill>
        <patternFill>
          <bgColor theme="8"/>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theme="0"/>
      </font>
      <fill>
        <patternFill>
          <bgColor theme="8"/>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theme="0"/>
      </font>
      <fill>
        <patternFill>
          <bgColor theme="8"/>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theme="0"/>
      </font>
      <fill>
        <patternFill>
          <bgColor theme="8"/>
        </patternFill>
      </fill>
    </dxf>
    <dxf>
      <fill>
        <patternFill>
          <bgColor theme="0" tint="-0.24994659260841701"/>
        </patternFill>
      </fill>
    </dxf>
    <dxf>
      <font>
        <color theme="0"/>
      </font>
      <fill>
        <patternFill>
          <bgColor theme="8"/>
        </patternFill>
      </fill>
    </dxf>
    <dxf>
      <fill>
        <patternFill>
          <bgColor theme="0" tint="-0.24994659260841701"/>
        </patternFill>
      </fill>
    </dxf>
    <dxf>
      <font>
        <color theme="0"/>
      </font>
      <fill>
        <patternFill>
          <bgColor theme="8"/>
        </patternFill>
      </fill>
    </dxf>
    <dxf>
      <fill>
        <patternFill>
          <bgColor theme="0" tint="-0.24994659260841701"/>
        </patternFill>
      </fill>
    </dxf>
    <dxf>
      <font>
        <color theme="0"/>
      </font>
      <fill>
        <patternFill>
          <bgColor theme="8"/>
        </patternFill>
      </fill>
    </dxf>
    <dxf>
      <fill>
        <patternFill>
          <bgColor theme="0" tint="-0.24994659260841701"/>
        </patternFill>
      </fill>
    </dxf>
    <dxf>
      <font>
        <color theme="0"/>
      </font>
      <fill>
        <patternFill>
          <bgColor theme="8"/>
        </patternFill>
      </fill>
    </dxf>
    <dxf>
      <fill>
        <patternFill>
          <bgColor theme="0" tint="-0.24994659260841701"/>
        </patternFill>
      </fill>
    </dxf>
    <dxf>
      <font>
        <color theme="0"/>
      </font>
      <fill>
        <patternFill>
          <bgColor theme="8"/>
        </patternFill>
      </fill>
    </dxf>
    <dxf>
      <fill>
        <patternFill>
          <bgColor theme="0" tint="-0.24994659260841701"/>
        </patternFill>
      </fill>
    </dxf>
    <dxf>
      <font>
        <color theme="0"/>
      </font>
      <fill>
        <patternFill>
          <bgColor theme="8"/>
        </patternFill>
      </fill>
    </dxf>
    <dxf>
      <fill>
        <patternFill>
          <bgColor theme="0" tint="-0.24994659260841701"/>
        </patternFill>
      </fill>
    </dxf>
    <dxf>
      <font>
        <color theme="0"/>
      </font>
      <fill>
        <patternFill>
          <bgColor theme="8"/>
        </patternFill>
      </fill>
    </dxf>
    <dxf>
      <fill>
        <patternFill>
          <bgColor theme="0" tint="-0.24994659260841701"/>
        </patternFill>
      </fill>
    </dxf>
    <dxf>
      <font>
        <color theme="0"/>
      </font>
      <fill>
        <patternFill>
          <bgColor theme="8"/>
        </patternFill>
      </fill>
    </dxf>
    <dxf>
      <fill>
        <patternFill>
          <bgColor theme="0" tint="-0.24994659260841701"/>
        </patternFill>
      </fill>
    </dxf>
    <dxf>
      <font>
        <color theme="0"/>
      </font>
      <fill>
        <patternFill>
          <bgColor theme="8"/>
        </patternFill>
      </fill>
    </dxf>
    <dxf>
      <fill>
        <patternFill>
          <bgColor theme="0" tint="-0.24994659260841701"/>
        </patternFill>
      </fill>
    </dxf>
    <dxf>
      <font>
        <color theme="0"/>
      </font>
      <fill>
        <patternFill>
          <bgColor theme="8"/>
        </patternFill>
      </fill>
    </dxf>
    <dxf>
      <fill>
        <patternFill>
          <bgColor theme="0" tint="-0.24994659260841701"/>
        </patternFill>
      </fill>
    </dxf>
    <dxf>
      <font>
        <color theme="0"/>
      </font>
      <fill>
        <patternFill>
          <bgColor theme="8"/>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theme="1"/>
      </font>
      <fill>
        <patternFill>
          <bgColor theme="5"/>
        </patternFill>
      </fill>
    </dxf>
    <dxf>
      <font>
        <color rgb="FF9C0006"/>
      </font>
      <fill>
        <patternFill>
          <bgColor rgb="FFFFC7CE"/>
        </patternFill>
      </fill>
    </dxf>
    <dxf>
      <fill>
        <patternFill>
          <bgColor theme="9" tint="0.39994506668294322"/>
        </patternFill>
      </fill>
    </dxf>
    <dxf>
      <font>
        <color rgb="FF9C0006"/>
      </font>
      <fill>
        <patternFill>
          <bgColor rgb="FFFFC7CE"/>
        </patternFill>
      </fill>
    </dxf>
    <dxf>
      <font>
        <color theme="0"/>
      </font>
      <fill>
        <patternFill>
          <bgColor rgb="FF0070C0"/>
        </patternFill>
      </fill>
    </dxf>
    <dxf>
      <font>
        <color theme="0"/>
      </font>
      <fill>
        <patternFill>
          <bgColor theme="8"/>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ill>
        <patternFill>
          <bgColor theme="9" tint="0.39994506668294322"/>
        </patternFill>
      </fill>
    </dxf>
    <dxf>
      <font>
        <color rgb="FF9C0006"/>
      </font>
      <fill>
        <patternFill>
          <bgColor rgb="FFFFC7CE"/>
        </patternFill>
      </fill>
    </dxf>
    <dxf>
      <font>
        <color theme="0"/>
      </font>
      <fill>
        <patternFill>
          <bgColor rgb="FF0070C0"/>
        </patternFill>
      </fill>
    </dxf>
    <dxf>
      <font>
        <color theme="0"/>
      </font>
      <fill>
        <patternFill>
          <bgColor theme="8"/>
        </patternFill>
      </fill>
    </dxf>
    <dxf>
      <fill>
        <patternFill>
          <bgColor theme="0" tint="-0.24994659260841701"/>
        </patternFill>
      </fill>
    </dxf>
    <dxf>
      <font>
        <color rgb="FF9C0006"/>
      </font>
      <fill>
        <patternFill>
          <bgColor rgb="FFFFC7CE"/>
        </patternFill>
      </fill>
    </dxf>
    <dxf>
      <fill>
        <patternFill>
          <bgColor theme="9" tint="0.39994506668294322"/>
        </patternFill>
      </fill>
    </dxf>
    <dxf>
      <font>
        <color rgb="FF9C0006"/>
      </font>
      <fill>
        <patternFill>
          <bgColor rgb="FFFFC7CE"/>
        </patternFill>
      </fill>
    </dxf>
    <dxf>
      <font>
        <color theme="0"/>
      </font>
      <fill>
        <patternFill>
          <bgColor rgb="FF0070C0"/>
        </patternFill>
      </fill>
    </dxf>
    <dxf>
      <font>
        <color theme="0"/>
      </font>
      <fill>
        <patternFill>
          <bgColor theme="8"/>
        </patternFill>
      </fill>
    </dxf>
    <dxf>
      <fill>
        <patternFill>
          <bgColor theme="0" tint="-0.24994659260841701"/>
        </patternFill>
      </fill>
    </dxf>
    <dxf>
      <font>
        <color rgb="FF9C0006"/>
      </font>
      <fill>
        <patternFill>
          <bgColor rgb="FFFFC7CE"/>
        </patternFill>
      </fill>
    </dxf>
    <dxf>
      <fill>
        <patternFill>
          <bgColor theme="9" tint="0.39994506668294322"/>
        </patternFill>
      </fill>
    </dxf>
    <dxf>
      <font>
        <color rgb="FF9C0006"/>
      </font>
      <fill>
        <patternFill>
          <bgColor rgb="FFFFC7CE"/>
        </patternFill>
      </fill>
    </dxf>
    <dxf>
      <font>
        <color theme="0"/>
      </font>
      <fill>
        <patternFill>
          <bgColor rgb="FF0070C0"/>
        </patternFill>
      </fill>
    </dxf>
    <dxf>
      <font>
        <color theme="0"/>
      </font>
      <fill>
        <patternFill>
          <bgColor theme="8"/>
        </patternFill>
      </fill>
    </dxf>
    <dxf>
      <fill>
        <patternFill>
          <bgColor theme="0" tint="-0.24994659260841701"/>
        </patternFill>
      </fill>
    </dxf>
    <dxf>
      <font>
        <color rgb="FF9C0006"/>
      </font>
      <fill>
        <patternFill>
          <bgColor rgb="FFFFC7CE"/>
        </patternFill>
      </fill>
    </dxf>
    <dxf>
      <fill>
        <patternFill>
          <bgColor theme="9" tint="0.39994506668294322"/>
        </patternFill>
      </fill>
    </dxf>
    <dxf>
      <font>
        <color rgb="FF9C0006"/>
      </font>
      <fill>
        <patternFill>
          <bgColor rgb="FFFFC7CE"/>
        </patternFill>
      </fill>
    </dxf>
    <dxf>
      <font>
        <color theme="0"/>
      </font>
      <fill>
        <patternFill>
          <bgColor rgb="FF0070C0"/>
        </patternFill>
      </fill>
    </dxf>
    <dxf>
      <font>
        <color theme="0"/>
      </font>
      <fill>
        <patternFill>
          <bgColor theme="8"/>
        </patternFill>
      </fill>
    </dxf>
    <dxf>
      <fill>
        <patternFill>
          <bgColor theme="0" tint="-0.24994659260841701"/>
        </patternFill>
      </fill>
    </dxf>
    <dxf>
      <font>
        <color rgb="FF9C0006"/>
      </font>
      <fill>
        <patternFill>
          <bgColor rgb="FFFFC7CE"/>
        </patternFill>
      </fill>
    </dxf>
    <dxf>
      <fill>
        <patternFill>
          <bgColor theme="9" tint="0.39994506668294322"/>
        </patternFill>
      </fill>
    </dxf>
    <dxf>
      <font>
        <color rgb="FF9C0006"/>
      </font>
      <fill>
        <patternFill>
          <bgColor rgb="FFFFC7CE"/>
        </patternFill>
      </fill>
    </dxf>
    <dxf>
      <font>
        <color theme="0"/>
      </font>
      <fill>
        <patternFill>
          <bgColor rgb="FF0070C0"/>
        </patternFill>
      </fill>
    </dxf>
    <dxf>
      <font>
        <color theme="0"/>
      </font>
      <fill>
        <patternFill>
          <bgColor theme="8"/>
        </patternFill>
      </fill>
    </dxf>
    <dxf>
      <fill>
        <patternFill>
          <bgColor theme="0" tint="-0.24994659260841701"/>
        </patternFill>
      </fill>
    </dxf>
    <dxf>
      <font>
        <color rgb="FF9C0006"/>
      </font>
      <fill>
        <patternFill>
          <bgColor rgb="FFFFC7CE"/>
        </patternFill>
      </fill>
    </dxf>
    <dxf>
      <fill>
        <patternFill>
          <bgColor theme="9" tint="0.39994506668294322"/>
        </patternFill>
      </fill>
    </dxf>
    <dxf>
      <font>
        <color rgb="FF9C0006"/>
      </font>
      <fill>
        <patternFill>
          <bgColor rgb="FFFFC7CE"/>
        </patternFill>
      </fill>
    </dxf>
    <dxf>
      <font>
        <color theme="0"/>
      </font>
      <fill>
        <patternFill>
          <bgColor rgb="FF0070C0"/>
        </patternFill>
      </fill>
    </dxf>
    <dxf>
      <font>
        <color theme="0"/>
      </font>
      <fill>
        <patternFill>
          <bgColor theme="8"/>
        </patternFill>
      </fill>
    </dxf>
    <dxf>
      <fill>
        <patternFill>
          <bgColor theme="0" tint="-0.24994659260841701"/>
        </patternFill>
      </fill>
    </dxf>
    <dxf>
      <fill>
        <patternFill>
          <bgColor theme="9" tint="0.39994506668294322"/>
        </patternFill>
      </fill>
    </dxf>
    <dxf>
      <font>
        <color auto="1"/>
      </font>
      <fill>
        <patternFill>
          <bgColor theme="5"/>
        </patternFill>
      </fill>
    </dxf>
    <dxf>
      <font>
        <color theme="0"/>
      </font>
      <fill>
        <patternFill>
          <bgColor rgb="FF0070C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ont>
        <color theme="0"/>
      </font>
      <fill>
        <patternFill>
          <bgColor theme="8"/>
        </patternFill>
      </fill>
    </dxf>
    <dxf>
      <fill>
        <patternFill>
          <bgColor theme="0" tint="-0.24994659260841701"/>
        </patternFill>
      </fill>
    </dxf>
    <dxf>
      <font>
        <color theme="1"/>
      </font>
      <fill>
        <patternFill>
          <bgColor theme="5"/>
        </patternFill>
      </fill>
    </dxf>
    <dxf>
      <fill>
        <patternFill>
          <bgColor theme="9" tint="0.39994506668294322"/>
        </patternFill>
      </fill>
    </dxf>
    <dxf>
      <font>
        <color auto="1"/>
      </font>
      <fill>
        <patternFill>
          <bgColor theme="5"/>
        </patternFill>
      </fill>
    </dxf>
    <dxf>
      <fill>
        <patternFill>
          <bgColor theme="9" tint="0.39994506668294322"/>
        </patternFill>
      </fill>
    </dxf>
    <dxf>
      <fill>
        <patternFill>
          <bgColor rgb="FFFFC7CE"/>
        </patternFill>
      </fill>
    </dxf>
    <dxf>
      <fill>
        <patternFill>
          <bgColor theme="9" tint="0.39994506668294322"/>
        </patternFill>
      </fill>
    </dxf>
    <dxf>
      <fill>
        <patternFill>
          <bgColor rgb="FFFFC7CE"/>
        </patternFill>
      </fill>
    </dxf>
    <dxf>
      <fill>
        <patternFill>
          <bgColor theme="9" tint="0.39994506668294322"/>
        </patternFill>
      </fill>
    </dxf>
    <dxf>
      <fill>
        <patternFill>
          <bgColor rgb="FFFFC7CE"/>
        </patternFill>
      </fill>
    </dxf>
    <dxf>
      <fill>
        <patternFill>
          <bgColor theme="9" tint="0.39994506668294322"/>
        </patternFill>
      </fill>
    </dxf>
    <dxf>
      <fill>
        <patternFill>
          <bgColor rgb="FFFFC7CE"/>
        </patternFill>
      </fill>
    </dxf>
    <dxf>
      <fill>
        <patternFill>
          <bgColor theme="9" tint="0.39994506668294322"/>
        </patternFill>
      </fill>
    </dxf>
    <dxf>
      <fill>
        <patternFill>
          <bgColor rgb="FFFFC7CE"/>
        </patternFill>
      </fill>
    </dxf>
    <dxf>
      <fill>
        <patternFill>
          <bgColor theme="9" tint="0.39994506668294322"/>
        </patternFill>
      </fill>
    </dxf>
    <dxf>
      <fill>
        <patternFill>
          <bgColor rgb="FFFFC7CE"/>
        </patternFill>
      </fill>
    </dxf>
    <dxf>
      <fill>
        <patternFill>
          <bgColor theme="9" tint="0.39994506668294322"/>
        </patternFill>
      </fill>
    </dxf>
    <dxf>
      <fill>
        <patternFill>
          <bgColor rgb="FFFFC7CE"/>
        </patternFill>
      </fill>
    </dxf>
    <dxf>
      <font>
        <color rgb="FF9C0006"/>
      </font>
      <fill>
        <patternFill>
          <bgColor rgb="FFFFC7CE"/>
        </patternFill>
      </fill>
    </dxf>
    <dxf>
      <font>
        <color theme="0"/>
      </font>
      <fill>
        <patternFill>
          <bgColor theme="8"/>
        </patternFill>
      </fill>
    </dxf>
    <dxf>
      <font>
        <color theme="0"/>
      </font>
      <fill>
        <patternFill>
          <bgColor theme="8"/>
        </patternFill>
      </fill>
    </dxf>
    <dxf>
      <fill>
        <patternFill>
          <bgColor theme="0" tint="-0.24994659260841701"/>
        </patternFill>
      </fill>
    </dxf>
    <dxf>
      <font>
        <color rgb="FF9C0006"/>
      </font>
      <fill>
        <patternFill>
          <bgColor rgb="FFFFC7CE"/>
        </patternFill>
      </fill>
    </dxf>
    <dxf>
      <font>
        <color theme="0"/>
      </font>
      <fill>
        <patternFill>
          <bgColor theme="8"/>
        </patternFill>
      </fill>
    </dxf>
    <dxf>
      <font>
        <color theme="0"/>
      </font>
      <fill>
        <patternFill>
          <bgColor theme="8"/>
        </patternFill>
      </fill>
    </dxf>
    <dxf>
      <fill>
        <patternFill>
          <bgColor theme="0" tint="-0.24994659260841701"/>
        </patternFill>
      </fill>
    </dxf>
    <dxf>
      <font>
        <color rgb="FF9C0006"/>
      </font>
      <fill>
        <patternFill>
          <bgColor rgb="FFFFC7CE"/>
        </patternFill>
      </fill>
    </dxf>
    <dxf>
      <font>
        <color theme="0"/>
      </font>
      <fill>
        <patternFill>
          <bgColor theme="8"/>
        </patternFill>
      </fill>
    </dxf>
    <dxf>
      <font>
        <color theme="0"/>
      </font>
      <fill>
        <patternFill>
          <bgColor theme="8"/>
        </patternFill>
      </fill>
    </dxf>
    <dxf>
      <fill>
        <patternFill>
          <bgColor theme="0" tint="-0.24994659260841701"/>
        </patternFill>
      </fill>
    </dxf>
    <dxf>
      <font>
        <color rgb="FF9C0006"/>
      </font>
      <fill>
        <patternFill>
          <bgColor rgb="FFFFC7CE"/>
        </patternFill>
      </fill>
    </dxf>
    <dxf>
      <font>
        <color theme="0"/>
      </font>
      <fill>
        <patternFill>
          <bgColor theme="8"/>
        </patternFill>
      </fill>
    </dxf>
    <dxf>
      <font>
        <color theme="0"/>
      </font>
      <fill>
        <patternFill>
          <bgColor theme="8"/>
        </patternFill>
      </fill>
    </dxf>
    <dxf>
      <fill>
        <patternFill>
          <bgColor theme="0" tint="-0.24994659260841701"/>
        </patternFill>
      </fill>
    </dxf>
    <dxf>
      <font>
        <color rgb="FF9C0006"/>
      </font>
      <fill>
        <patternFill>
          <bgColor rgb="FFFFC7CE"/>
        </patternFill>
      </fill>
    </dxf>
    <dxf>
      <font>
        <color theme="0"/>
      </font>
      <fill>
        <patternFill>
          <bgColor theme="8"/>
        </patternFill>
      </fill>
    </dxf>
    <dxf>
      <font>
        <color theme="0"/>
      </font>
      <fill>
        <patternFill>
          <bgColor theme="8"/>
        </patternFill>
      </fill>
    </dxf>
    <dxf>
      <fill>
        <patternFill>
          <bgColor theme="0" tint="-0.24994659260841701"/>
        </patternFill>
      </fill>
    </dxf>
    <dxf>
      <font>
        <color rgb="FF9C0006"/>
      </font>
      <fill>
        <patternFill>
          <bgColor rgb="FFFFC7CE"/>
        </patternFill>
      </fill>
    </dxf>
    <dxf>
      <font>
        <color theme="0"/>
      </font>
      <fill>
        <patternFill>
          <bgColor theme="8"/>
        </patternFill>
      </fill>
    </dxf>
    <dxf>
      <font>
        <color theme="0"/>
      </font>
      <fill>
        <patternFill>
          <bgColor theme="8"/>
        </patternFill>
      </fill>
    </dxf>
    <dxf>
      <fill>
        <patternFill>
          <bgColor theme="0" tint="-0.24994659260841701"/>
        </patternFill>
      </fill>
    </dxf>
    <dxf>
      <font>
        <color rgb="FF9C0006"/>
      </font>
      <fill>
        <patternFill>
          <bgColor rgb="FFFFC7CE"/>
        </patternFill>
      </fill>
    </dxf>
    <dxf>
      <font>
        <color theme="0"/>
      </font>
      <fill>
        <patternFill>
          <bgColor theme="8"/>
        </patternFill>
      </fill>
    </dxf>
    <dxf>
      <font>
        <color theme="0"/>
      </font>
      <fill>
        <patternFill>
          <bgColor theme="8"/>
        </patternFill>
      </fill>
    </dxf>
    <dxf>
      <fill>
        <patternFill>
          <bgColor theme="0" tint="-0.24994659260841701"/>
        </patternFill>
      </fill>
    </dxf>
    <dxf>
      <font>
        <color rgb="FF9C0006"/>
      </font>
      <fill>
        <patternFill>
          <bgColor rgb="FFFFC7CE"/>
        </patternFill>
      </fill>
    </dxf>
    <dxf>
      <font>
        <color theme="0"/>
      </font>
      <fill>
        <patternFill>
          <bgColor theme="8"/>
        </patternFill>
      </fill>
    </dxf>
    <dxf>
      <font>
        <color theme="0"/>
      </font>
      <fill>
        <patternFill>
          <bgColor theme="8"/>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theme="0"/>
      </font>
      <fill>
        <patternFill>
          <bgColor theme="8"/>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theme="0"/>
      </font>
      <fill>
        <patternFill>
          <bgColor theme="8"/>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theme="0"/>
      </font>
      <fill>
        <patternFill>
          <bgColor theme="8"/>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theme="0"/>
      </font>
      <fill>
        <patternFill>
          <bgColor theme="8"/>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theme="0"/>
      </font>
      <fill>
        <patternFill>
          <bgColor theme="8"/>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theme="0"/>
      </font>
      <fill>
        <patternFill>
          <bgColor theme="8"/>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theme="0"/>
      </font>
      <fill>
        <patternFill>
          <bgColor theme="8"/>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theme="0"/>
      </font>
      <fill>
        <patternFill>
          <bgColor theme="8"/>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theme="0"/>
      </font>
      <fill>
        <patternFill>
          <bgColor theme="8"/>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theme="0"/>
      </font>
      <fill>
        <patternFill>
          <bgColor theme="8"/>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theme="0"/>
      </font>
      <fill>
        <patternFill>
          <bgColor theme="8"/>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theme="0"/>
      </font>
      <fill>
        <patternFill>
          <bgColor theme="8"/>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theme="0"/>
      </font>
      <fill>
        <patternFill>
          <bgColor theme="8"/>
        </patternFill>
      </fill>
    </dxf>
    <dxf>
      <fill>
        <patternFill>
          <bgColor theme="0" tint="-0.24994659260841701"/>
        </patternFill>
      </fill>
    </dxf>
    <dxf>
      <font>
        <color theme="1"/>
      </font>
      <fill>
        <patternFill>
          <bgColor theme="5"/>
        </patternFill>
      </fill>
    </dxf>
    <dxf>
      <fill>
        <patternFill>
          <bgColor theme="9" tint="0.39994506668294322"/>
        </patternFill>
      </fill>
    </dxf>
    <dxf>
      <font>
        <color rgb="FF9C0006"/>
      </font>
      <fill>
        <patternFill>
          <bgColor rgb="FFFFC7CE"/>
        </patternFill>
      </fill>
    </dxf>
    <dxf>
      <fill>
        <patternFill>
          <bgColor theme="9" tint="0.39994506668294322"/>
        </patternFill>
      </fill>
    </dxf>
    <dxf>
      <font>
        <color rgb="FF9C0006"/>
      </font>
      <fill>
        <patternFill>
          <bgColor rgb="FFFFC7CE"/>
        </patternFill>
      </fill>
    </dxf>
    <dxf>
      <font>
        <color rgb="FF9C0006"/>
      </font>
      <fill>
        <patternFill>
          <bgColor rgb="FFFFC7CE"/>
        </patternFill>
      </fill>
    </dxf>
    <dxf>
      <font>
        <color theme="0"/>
      </font>
      <fill>
        <patternFill>
          <bgColor rgb="FF0070C0"/>
        </patternFill>
      </fill>
    </dxf>
    <dxf>
      <font>
        <color theme="0"/>
      </font>
      <fill>
        <patternFill>
          <bgColor theme="8"/>
        </patternFill>
      </fill>
    </dxf>
    <dxf>
      <fill>
        <patternFill>
          <bgColor theme="0" tint="-0.24994659260841701"/>
        </patternFill>
      </fill>
    </dxf>
    <dxf>
      <fill>
        <patternFill>
          <bgColor theme="9" tint="0.39994506668294322"/>
        </patternFill>
      </fill>
    </dxf>
    <dxf>
      <font>
        <color rgb="FF9C0006"/>
      </font>
      <fill>
        <patternFill>
          <bgColor rgb="FFFFC7CE"/>
        </patternFill>
      </fill>
    </dxf>
    <dxf>
      <fill>
        <patternFill>
          <bgColor theme="9" tint="0.39994506668294322"/>
        </patternFill>
      </fill>
    </dxf>
    <dxf>
      <font>
        <color rgb="FF9C0006"/>
      </font>
      <fill>
        <patternFill>
          <bgColor rgb="FFFFC7CE"/>
        </patternFill>
      </fill>
    </dxf>
    <dxf>
      <font>
        <color rgb="FF9C0006"/>
      </font>
      <fill>
        <patternFill>
          <bgColor rgb="FFFFC7CE"/>
        </patternFill>
      </fill>
    </dxf>
    <dxf>
      <font>
        <color theme="0"/>
      </font>
      <fill>
        <patternFill>
          <bgColor rgb="FF0070C0"/>
        </patternFill>
      </fill>
    </dxf>
    <dxf>
      <font>
        <color theme="0"/>
      </font>
      <fill>
        <patternFill>
          <bgColor theme="8"/>
        </patternFill>
      </fill>
    </dxf>
    <dxf>
      <fill>
        <patternFill>
          <bgColor theme="0" tint="-0.24994659260841701"/>
        </patternFill>
      </fill>
    </dxf>
    <dxf>
      <fill>
        <patternFill>
          <bgColor theme="9" tint="0.39994506668294322"/>
        </patternFill>
      </fill>
    </dxf>
    <dxf>
      <font>
        <color rgb="FF9C0006"/>
      </font>
      <fill>
        <patternFill>
          <bgColor rgb="FFFFC7CE"/>
        </patternFill>
      </fill>
    </dxf>
    <dxf>
      <fill>
        <patternFill>
          <bgColor theme="9" tint="0.39994506668294322"/>
        </patternFill>
      </fill>
    </dxf>
    <dxf>
      <font>
        <color rgb="FF9C0006"/>
      </font>
      <fill>
        <patternFill>
          <bgColor rgb="FFFFC7CE"/>
        </patternFill>
      </fill>
    </dxf>
    <dxf>
      <font>
        <color rgb="FF9C0006"/>
      </font>
      <fill>
        <patternFill>
          <bgColor rgb="FFFFC7CE"/>
        </patternFill>
      </fill>
    </dxf>
    <dxf>
      <font>
        <color theme="0"/>
      </font>
      <fill>
        <patternFill>
          <bgColor rgb="FF0070C0"/>
        </patternFill>
      </fill>
    </dxf>
    <dxf>
      <font>
        <color theme="0"/>
      </font>
      <fill>
        <patternFill>
          <bgColor theme="8"/>
        </patternFill>
      </fill>
    </dxf>
    <dxf>
      <fill>
        <patternFill>
          <bgColor theme="0" tint="-0.24994659260841701"/>
        </patternFill>
      </fill>
    </dxf>
    <dxf>
      <fill>
        <patternFill>
          <bgColor theme="9" tint="0.39994506668294322"/>
        </patternFill>
      </fill>
    </dxf>
    <dxf>
      <font>
        <color rgb="FF9C0006"/>
      </font>
      <fill>
        <patternFill>
          <bgColor rgb="FFFFC7CE"/>
        </patternFill>
      </fill>
    </dxf>
    <dxf>
      <fill>
        <patternFill>
          <bgColor theme="9" tint="0.39994506668294322"/>
        </patternFill>
      </fill>
    </dxf>
    <dxf>
      <font>
        <color rgb="FF9C0006"/>
      </font>
      <fill>
        <patternFill>
          <bgColor rgb="FFFFC7CE"/>
        </patternFill>
      </fill>
    </dxf>
    <dxf>
      <font>
        <color rgb="FF9C0006"/>
      </font>
      <fill>
        <patternFill>
          <bgColor rgb="FFFFC7CE"/>
        </patternFill>
      </fill>
    </dxf>
    <dxf>
      <font>
        <color theme="0"/>
      </font>
      <fill>
        <patternFill>
          <bgColor rgb="FF0070C0"/>
        </patternFill>
      </fill>
    </dxf>
    <dxf>
      <font>
        <color theme="0"/>
      </font>
      <fill>
        <patternFill>
          <bgColor theme="8"/>
        </patternFill>
      </fill>
    </dxf>
    <dxf>
      <fill>
        <patternFill>
          <bgColor theme="0" tint="-0.24994659260841701"/>
        </patternFill>
      </fill>
    </dxf>
    <dxf>
      <fill>
        <patternFill>
          <bgColor theme="9" tint="0.39994506668294322"/>
        </patternFill>
      </fill>
    </dxf>
    <dxf>
      <font>
        <color rgb="FF9C0006"/>
      </font>
      <fill>
        <patternFill>
          <bgColor rgb="FFFFC7CE"/>
        </patternFill>
      </fill>
    </dxf>
    <dxf>
      <fill>
        <patternFill>
          <bgColor theme="9" tint="0.39994506668294322"/>
        </patternFill>
      </fill>
    </dxf>
    <dxf>
      <font>
        <color rgb="FF9C0006"/>
      </font>
      <fill>
        <patternFill>
          <bgColor rgb="FFFFC7CE"/>
        </patternFill>
      </fill>
    </dxf>
    <dxf>
      <font>
        <color rgb="FF9C0006"/>
      </font>
      <fill>
        <patternFill>
          <bgColor rgb="FFFFC7CE"/>
        </patternFill>
      </fill>
    </dxf>
    <dxf>
      <font>
        <color theme="0"/>
      </font>
      <fill>
        <patternFill>
          <bgColor rgb="FF0070C0"/>
        </patternFill>
      </fill>
    </dxf>
    <dxf>
      <font>
        <color theme="0"/>
      </font>
      <fill>
        <patternFill>
          <bgColor theme="8"/>
        </patternFill>
      </fill>
    </dxf>
    <dxf>
      <fill>
        <patternFill>
          <bgColor theme="0" tint="-0.24994659260841701"/>
        </patternFill>
      </fill>
    </dxf>
    <dxf>
      <fill>
        <patternFill>
          <bgColor theme="9" tint="0.39994506668294322"/>
        </patternFill>
      </fill>
    </dxf>
    <dxf>
      <font>
        <color rgb="FF9C0006"/>
      </font>
      <fill>
        <patternFill>
          <bgColor rgb="FFFFC7CE"/>
        </patternFill>
      </fill>
    </dxf>
    <dxf>
      <fill>
        <patternFill>
          <bgColor theme="9" tint="0.39994506668294322"/>
        </patternFill>
      </fill>
    </dxf>
    <dxf>
      <font>
        <color rgb="FF9C0006"/>
      </font>
      <fill>
        <patternFill>
          <bgColor rgb="FFFFC7CE"/>
        </patternFill>
      </fill>
    </dxf>
    <dxf>
      <font>
        <color rgb="FF9C0006"/>
      </font>
      <fill>
        <patternFill>
          <bgColor rgb="FFFFC7CE"/>
        </patternFill>
      </fill>
    </dxf>
    <dxf>
      <font>
        <color theme="0"/>
      </font>
      <fill>
        <patternFill>
          <bgColor rgb="FF0070C0"/>
        </patternFill>
      </fill>
    </dxf>
    <dxf>
      <font>
        <color theme="0"/>
      </font>
      <fill>
        <patternFill>
          <bgColor theme="8"/>
        </patternFill>
      </fill>
    </dxf>
    <dxf>
      <fill>
        <patternFill>
          <bgColor theme="0" tint="-0.24994659260841701"/>
        </patternFill>
      </fill>
    </dxf>
    <dxf>
      <fill>
        <patternFill>
          <bgColor theme="9" tint="0.39994506668294322"/>
        </patternFill>
      </fill>
    </dxf>
    <dxf>
      <font>
        <color rgb="FF9C0006"/>
      </font>
      <fill>
        <patternFill>
          <bgColor rgb="FFFFC7CE"/>
        </patternFill>
      </fill>
    </dxf>
    <dxf>
      <fill>
        <patternFill>
          <bgColor theme="9" tint="0.39994506668294322"/>
        </patternFill>
      </fill>
    </dxf>
    <dxf>
      <font>
        <color rgb="FF9C0006"/>
      </font>
      <fill>
        <patternFill>
          <bgColor rgb="FFFFC7CE"/>
        </patternFill>
      </fill>
    </dxf>
    <dxf>
      <font>
        <color rgb="FF9C0006"/>
      </font>
      <fill>
        <patternFill>
          <bgColor rgb="FFFFC7CE"/>
        </patternFill>
      </fill>
    </dxf>
    <dxf>
      <font>
        <color theme="0"/>
      </font>
      <fill>
        <patternFill>
          <bgColor rgb="FF0070C0"/>
        </patternFill>
      </fill>
    </dxf>
    <dxf>
      <font>
        <color theme="0"/>
      </font>
      <fill>
        <patternFill>
          <bgColor theme="8"/>
        </patternFill>
      </fill>
    </dxf>
    <dxf>
      <fill>
        <patternFill>
          <bgColor theme="0" tint="-0.24994659260841701"/>
        </patternFill>
      </fill>
    </dxf>
    <dxf>
      <fill>
        <patternFill>
          <bgColor theme="9" tint="0.39994506668294322"/>
        </patternFill>
      </fill>
    </dxf>
    <dxf>
      <font>
        <color rgb="FF9C0006"/>
      </font>
      <fill>
        <patternFill>
          <bgColor rgb="FFFFC7CE"/>
        </patternFill>
      </fill>
    </dxf>
    <dxf>
      <fill>
        <patternFill>
          <bgColor theme="9" tint="0.39994506668294322"/>
        </patternFill>
      </fill>
    </dxf>
    <dxf>
      <font>
        <color rgb="FF9C0006"/>
      </font>
      <fill>
        <patternFill>
          <bgColor rgb="FFFFC7CE"/>
        </patternFill>
      </fill>
    </dxf>
    <dxf>
      <font>
        <color rgb="FF9C0006"/>
      </font>
      <fill>
        <patternFill>
          <bgColor rgb="FFFFC7CE"/>
        </patternFill>
      </fill>
    </dxf>
    <dxf>
      <font>
        <color theme="0"/>
      </font>
      <fill>
        <patternFill>
          <bgColor rgb="FF0070C0"/>
        </patternFill>
      </fill>
    </dxf>
    <dxf>
      <font>
        <color theme="0"/>
      </font>
      <fill>
        <patternFill>
          <bgColor theme="8"/>
        </patternFill>
      </fill>
    </dxf>
    <dxf>
      <fill>
        <patternFill>
          <bgColor theme="0" tint="-0.24994659260841701"/>
        </patternFill>
      </fill>
    </dxf>
    <dxf>
      <fill>
        <patternFill>
          <bgColor theme="9" tint="0.39994506668294322"/>
        </patternFill>
      </fill>
    </dxf>
    <dxf>
      <font>
        <color rgb="FF9C0006"/>
      </font>
      <fill>
        <patternFill>
          <bgColor rgb="FFFFC7CE"/>
        </patternFill>
      </fill>
    </dxf>
    <dxf>
      <fill>
        <patternFill>
          <bgColor theme="9" tint="0.39994506668294322"/>
        </patternFill>
      </fill>
    </dxf>
    <dxf>
      <font>
        <color rgb="FF9C0006"/>
      </font>
      <fill>
        <patternFill>
          <bgColor rgb="FFFFC7CE"/>
        </patternFill>
      </fill>
    </dxf>
    <dxf>
      <font>
        <color rgb="FF9C0006"/>
      </font>
      <fill>
        <patternFill>
          <bgColor rgb="FFFFC7CE"/>
        </patternFill>
      </fill>
    </dxf>
    <dxf>
      <font>
        <color theme="0"/>
      </font>
      <fill>
        <patternFill>
          <bgColor rgb="FF0070C0"/>
        </patternFill>
      </fill>
    </dxf>
    <dxf>
      <font>
        <color theme="0"/>
      </font>
      <fill>
        <patternFill>
          <bgColor theme="8"/>
        </patternFill>
      </fill>
    </dxf>
    <dxf>
      <fill>
        <patternFill>
          <bgColor theme="0" tint="-0.24994659260841701"/>
        </patternFill>
      </fill>
    </dxf>
    <dxf>
      <fill>
        <patternFill>
          <bgColor theme="9" tint="0.39994506668294322"/>
        </patternFill>
      </fill>
    </dxf>
    <dxf>
      <font>
        <color rgb="FF9C0006"/>
      </font>
      <fill>
        <patternFill>
          <bgColor rgb="FFFFC7CE"/>
        </patternFill>
      </fill>
    </dxf>
    <dxf>
      <fill>
        <patternFill>
          <bgColor theme="9" tint="0.39994506668294322"/>
        </patternFill>
      </fill>
    </dxf>
    <dxf>
      <font>
        <color rgb="FF9C0006"/>
      </font>
      <fill>
        <patternFill>
          <bgColor rgb="FFFFC7CE"/>
        </patternFill>
      </fill>
    </dxf>
    <dxf>
      <font>
        <color rgb="FF9C0006"/>
      </font>
      <fill>
        <patternFill>
          <bgColor rgb="FFFFC7CE"/>
        </patternFill>
      </fill>
    </dxf>
    <dxf>
      <font>
        <color theme="0"/>
      </font>
      <fill>
        <patternFill>
          <bgColor rgb="FF0070C0"/>
        </patternFill>
      </fill>
    </dxf>
    <dxf>
      <font>
        <color theme="0"/>
      </font>
      <fill>
        <patternFill>
          <bgColor theme="8"/>
        </patternFill>
      </fill>
    </dxf>
    <dxf>
      <fill>
        <patternFill>
          <bgColor theme="0" tint="-0.24994659260841701"/>
        </patternFill>
      </fill>
    </dxf>
    <dxf>
      <fill>
        <patternFill>
          <bgColor theme="9" tint="0.39994506668294322"/>
        </patternFill>
      </fill>
    </dxf>
    <dxf>
      <font>
        <color rgb="FF9C0006"/>
      </font>
      <fill>
        <patternFill>
          <bgColor rgb="FFFFC7CE"/>
        </patternFill>
      </fill>
    </dxf>
    <dxf>
      <fill>
        <patternFill>
          <bgColor theme="9" tint="0.39994506668294322"/>
        </patternFill>
      </fill>
    </dxf>
    <dxf>
      <font>
        <color rgb="FF9C0006"/>
      </font>
      <fill>
        <patternFill>
          <bgColor rgb="FFFFC7CE"/>
        </patternFill>
      </fill>
    </dxf>
    <dxf>
      <font>
        <color rgb="FF9C0006"/>
      </font>
      <fill>
        <patternFill>
          <bgColor rgb="FFFFC7CE"/>
        </patternFill>
      </fill>
    </dxf>
    <dxf>
      <font>
        <color theme="0"/>
      </font>
      <fill>
        <patternFill>
          <bgColor rgb="FF0070C0"/>
        </patternFill>
      </fill>
    </dxf>
    <dxf>
      <font>
        <color theme="0"/>
      </font>
      <fill>
        <patternFill>
          <bgColor theme="8"/>
        </patternFill>
      </fill>
    </dxf>
    <dxf>
      <fill>
        <patternFill>
          <bgColor theme="0" tint="-0.24994659260841701"/>
        </patternFill>
      </fill>
    </dxf>
    <dxf>
      <fill>
        <patternFill>
          <bgColor theme="9" tint="0.39994506668294322"/>
        </patternFill>
      </fill>
    </dxf>
    <dxf>
      <font>
        <color rgb="FF9C0006"/>
      </font>
      <fill>
        <patternFill>
          <bgColor rgb="FFFFC7CE"/>
        </patternFill>
      </fill>
    </dxf>
    <dxf>
      <fill>
        <patternFill>
          <bgColor theme="9" tint="0.39994506668294322"/>
        </patternFill>
      </fill>
    </dxf>
    <dxf>
      <font>
        <color rgb="FF9C0006"/>
      </font>
      <fill>
        <patternFill>
          <bgColor rgb="FFFFC7CE"/>
        </patternFill>
      </fill>
    </dxf>
    <dxf>
      <font>
        <color rgb="FF9C0006"/>
      </font>
      <fill>
        <patternFill>
          <bgColor rgb="FFFFC7CE"/>
        </patternFill>
      </fill>
    </dxf>
    <dxf>
      <font>
        <color theme="0"/>
      </font>
      <fill>
        <patternFill>
          <bgColor rgb="FF0070C0"/>
        </patternFill>
      </fill>
    </dxf>
    <dxf>
      <font>
        <color theme="0"/>
      </font>
      <fill>
        <patternFill>
          <bgColor theme="8"/>
        </patternFill>
      </fill>
    </dxf>
    <dxf>
      <fill>
        <patternFill>
          <bgColor theme="0" tint="-0.24994659260841701"/>
        </patternFill>
      </fill>
    </dxf>
    <dxf>
      <fill>
        <patternFill>
          <bgColor theme="9" tint="0.39994506668294322"/>
        </patternFill>
      </fill>
    </dxf>
    <dxf>
      <font>
        <color rgb="FF9C0006"/>
      </font>
      <fill>
        <patternFill>
          <bgColor rgb="FFFFC7CE"/>
        </patternFill>
      </fill>
    </dxf>
    <dxf>
      <fill>
        <patternFill>
          <bgColor theme="9" tint="0.39994506668294322"/>
        </patternFill>
      </fill>
    </dxf>
    <dxf>
      <font>
        <color rgb="FF9C0006"/>
      </font>
      <fill>
        <patternFill>
          <bgColor rgb="FFFFC7CE"/>
        </patternFill>
      </fill>
    </dxf>
    <dxf>
      <font>
        <color rgb="FF9C0006"/>
      </font>
      <fill>
        <patternFill>
          <bgColor rgb="FFFFC7CE"/>
        </patternFill>
      </fill>
    </dxf>
    <dxf>
      <font>
        <color theme="0"/>
      </font>
      <fill>
        <patternFill>
          <bgColor rgb="FF0070C0"/>
        </patternFill>
      </fill>
    </dxf>
    <dxf>
      <font>
        <color theme="0"/>
      </font>
      <fill>
        <patternFill>
          <bgColor theme="8"/>
        </patternFill>
      </fill>
    </dxf>
    <dxf>
      <fill>
        <patternFill>
          <bgColor theme="0" tint="-0.24994659260841701"/>
        </patternFill>
      </fill>
    </dxf>
    <dxf>
      <fill>
        <patternFill>
          <bgColor theme="9" tint="0.39994506668294322"/>
        </patternFill>
      </fill>
    </dxf>
    <dxf>
      <font>
        <color rgb="FF9C0006"/>
      </font>
      <fill>
        <patternFill>
          <bgColor rgb="FFFFC7CE"/>
        </patternFill>
      </fill>
    </dxf>
    <dxf>
      <fill>
        <patternFill>
          <bgColor theme="9" tint="0.39994506668294322"/>
        </patternFill>
      </fill>
    </dxf>
    <dxf>
      <font>
        <color rgb="FF9C0006"/>
      </font>
      <fill>
        <patternFill>
          <bgColor rgb="FFFFC7CE"/>
        </patternFill>
      </fill>
    </dxf>
    <dxf>
      <font>
        <color rgb="FF9C0006"/>
      </font>
      <fill>
        <patternFill>
          <bgColor rgb="FFFFC7CE"/>
        </patternFill>
      </fill>
    </dxf>
    <dxf>
      <font>
        <color theme="0"/>
      </font>
      <fill>
        <patternFill>
          <bgColor rgb="FF0070C0"/>
        </patternFill>
      </fill>
    </dxf>
    <dxf>
      <font>
        <color theme="0"/>
      </font>
      <fill>
        <patternFill>
          <bgColor theme="8"/>
        </patternFill>
      </fill>
    </dxf>
    <dxf>
      <fill>
        <patternFill>
          <bgColor theme="0" tint="-0.24994659260841701"/>
        </patternFill>
      </fill>
    </dxf>
    <dxf>
      <fill>
        <patternFill>
          <bgColor theme="9" tint="0.39994506668294322"/>
        </patternFill>
      </fill>
    </dxf>
    <dxf>
      <font>
        <color rgb="FF9C0006"/>
      </font>
      <fill>
        <patternFill>
          <bgColor rgb="FFFFC7CE"/>
        </patternFill>
      </fill>
    </dxf>
    <dxf>
      <fill>
        <patternFill>
          <bgColor theme="9" tint="0.39994506668294322"/>
        </patternFill>
      </fill>
    </dxf>
    <dxf>
      <font>
        <color rgb="FF9C0006"/>
      </font>
      <fill>
        <patternFill>
          <bgColor rgb="FFFFC7CE"/>
        </patternFill>
      </fill>
    </dxf>
    <dxf>
      <font>
        <color rgb="FF9C0006"/>
      </font>
      <fill>
        <patternFill>
          <bgColor rgb="FFFFC7CE"/>
        </patternFill>
      </fill>
    </dxf>
    <dxf>
      <font>
        <color theme="0"/>
      </font>
      <fill>
        <patternFill>
          <bgColor rgb="FF0070C0"/>
        </patternFill>
      </fill>
    </dxf>
    <dxf>
      <font>
        <color theme="0"/>
      </font>
      <fill>
        <patternFill>
          <bgColor theme="8"/>
        </patternFill>
      </fill>
    </dxf>
    <dxf>
      <fill>
        <patternFill>
          <bgColor theme="0" tint="-0.24994659260841701"/>
        </patternFill>
      </fill>
    </dxf>
    <dxf>
      <fill>
        <patternFill>
          <bgColor theme="9" tint="0.39994506668294322"/>
        </patternFill>
      </fill>
    </dxf>
    <dxf>
      <font>
        <color rgb="FF9C0006"/>
      </font>
      <fill>
        <patternFill>
          <bgColor rgb="FFFFC7CE"/>
        </patternFill>
      </fill>
    </dxf>
    <dxf>
      <fill>
        <patternFill>
          <bgColor theme="9" tint="0.39994506668294322"/>
        </patternFill>
      </fill>
    </dxf>
    <dxf>
      <font>
        <color rgb="FF9C0006"/>
      </font>
      <fill>
        <patternFill>
          <bgColor rgb="FFFFC7CE"/>
        </patternFill>
      </fill>
    </dxf>
    <dxf>
      <font>
        <color rgb="FF9C0006"/>
      </font>
      <fill>
        <patternFill>
          <bgColor rgb="FFFFC7CE"/>
        </patternFill>
      </fill>
    </dxf>
    <dxf>
      <font>
        <color theme="0"/>
      </font>
      <fill>
        <patternFill>
          <bgColor rgb="FF0070C0"/>
        </patternFill>
      </fill>
    </dxf>
    <dxf>
      <font>
        <color theme="0"/>
      </font>
      <fill>
        <patternFill>
          <bgColor theme="8"/>
        </patternFill>
      </fill>
    </dxf>
    <dxf>
      <fill>
        <patternFill>
          <bgColor theme="0" tint="-0.24994659260841701"/>
        </patternFill>
      </fill>
    </dxf>
    <dxf>
      <fill>
        <patternFill>
          <bgColor theme="9" tint="0.39994506668294322"/>
        </patternFill>
      </fill>
    </dxf>
    <dxf>
      <font>
        <color rgb="FF9C0006"/>
      </font>
      <fill>
        <patternFill>
          <bgColor rgb="FFFFC7CE"/>
        </patternFill>
      </fill>
    </dxf>
    <dxf>
      <fill>
        <patternFill>
          <bgColor theme="9" tint="0.39994506668294322"/>
        </patternFill>
      </fill>
    </dxf>
    <dxf>
      <font>
        <color rgb="FF9C0006"/>
      </font>
      <fill>
        <patternFill>
          <bgColor rgb="FFFFC7CE"/>
        </patternFill>
      </fill>
    </dxf>
    <dxf>
      <font>
        <color rgb="FF9C0006"/>
      </font>
      <fill>
        <patternFill>
          <bgColor rgb="FFFFC7CE"/>
        </patternFill>
      </fill>
    </dxf>
    <dxf>
      <font>
        <color theme="0"/>
      </font>
      <fill>
        <patternFill>
          <bgColor rgb="FF0070C0"/>
        </patternFill>
      </fill>
    </dxf>
    <dxf>
      <font>
        <color theme="0"/>
      </font>
      <fill>
        <patternFill>
          <bgColor theme="8"/>
        </patternFill>
      </fill>
    </dxf>
    <dxf>
      <fill>
        <patternFill>
          <bgColor theme="0" tint="-0.24994659260841701"/>
        </patternFill>
      </fill>
    </dxf>
    <dxf>
      <fill>
        <patternFill>
          <bgColor theme="9" tint="0.39994506668294322"/>
        </patternFill>
      </fill>
    </dxf>
    <dxf>
      <font>
        <color rgb="FF9C0006"/>
      </font>
      <fill>
        <patternFill>
          <bgColor rgb="FFFFC7CE"/>
        </patternFill>
      </fill>
    </dxf>
    <dxf>
      <fill>
        <patternFill>
          <bgColor theme="9" tint="0.39994506668294322"/>
        </patternFill>
      </fill>
    </dxf>
    <dxf>
      <font>
        <color rgb="FF9C0006"/>
      </font>
      <fill>
        <patternFill>
          <bgColor rgb="FFFFC7CE"/>
        </patternFill>
      </fill>
    </dxf>
    <dxf>
      <font>
        <color rgb="FF9C0006"/>
      </font>
      <fill>
        <patternFill>
          <bgColor rgb="FFFFC7CE"/>
        </patternFill>
      </fill>
    </dxf>
    <dxf>
      <font>
        <color theme="0"/>
      </font>
      <fill>
        <patternFill>
          <bgColor rgb="FF0070C0"/>
        </patternFill>
      </fill>
    </dxf>
    <dxf>
      <font>
        <color theme="0"/>
      </font>
      <fill>
        <patternFill>
          <bgColor theme="8"/>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auto="1"/>
      </font>
      <fill>
        <patternFill>
          <bgColor theme="5"/>
        </patternFill>
      </fill>
    </dxf>
    <dxf>
      <fill>
        <patternFill>
          <bgColor theme="9" tint="0.39994506668294322"/>
        </patternFill>
      </fill>
    </dxf>
    <dxf>
      <font>
        <color auto="1"/>
      </font>
      <fill>
        <patternFill>
          <bgColor theme="5"/>
        </patternFill>
      </fill>
    </dxf>
    <dxf>
      <font>
        <color rgb="FF9C0006"/>
      </font>
      <fill>
        <patternFill>
          <bgColor rgb="FFFFC7CE"/>
        </patternFill>
      </fill>
    </dxf>
    <dxf>
      <font>
        <color theme="0"/>
      </font>
      <fill>
        <patternFill>
          <bgColor theme="8"/>
        </patternFill>
      </fill>
    </dxf>
    <dxf>
      <font>
        <color theme="0"/>
      </font>
      <fill>
        <patternFill>
          <bgColor theme="8"/>
        </patternFill>
      </fill>
    </dxf>
    <dxf>
      <fill>
        <patternFill>
          <bgColor theme="0" tint="-0.24994659260841701"/>
        </patternFill>
      </fill>
    </dxf>
    <dxf>
      <font>
        <color rgb="FF9C0006"/>
      </font>
      <fill>
        <patternFill>
          <bgColor rgb="FFFFC7CE"/>
        </patternFill>
      </fill>
    </dxf>
    <dxf>
      <font>
        <color theme="0"/>
      </font>
      <fill>
        <patternFill>
          <bgColor theme="8"/>
        </patternFill>
      </fill>
    </dxf>
    <dxf>
      <font>
        <color theme="0"/>
      </font>
      <fill>
        <patternFill>
          <bgColor theme="8"/>
        </patternFill>
      </fill>
    </dxf>
    <dxf>
      <fill>
        <patternFill>
          <bgColor theme="0" tint="-0.24994659260841701"/>
        </patternFill>
      </fill>
    </dxf>
    <dxf>
      <font>
        <color rgb="FF9C0006"/>
      </font>
      <fill>
        <patternFill>
          <bgColor rgb="FFFFC7CE"/>
        </patternFill>
      </fill>
    </dxf>
    <dxf>
      <font>
        <color theme="0"/>
      </font>
      <fill>
        <patternFill>
          <bgColor theme="8"/>
        </patternFill>
      </fill>
    </dxf>
    <dxf>
      <font>
        <color theme="0"/>
      </font>
      <fill>
        <patternFill>
          <bgColor theme="8"/>
        </patternFill>
      </fill>
    </dxf>
    <dxf>
      <fill>
        <patternFill>
          <bgColor theme="0" tint="-0.24994659260841701"/>
        </patternFill>
      </fill>
    </dxf>
    <dxf>
      <font>
        <color rgb="FF9C0006"/>
      </font>
      <fill>
        <patternFill>
          <bgColor rgb="FFFFC7CE"/>
        </patternFill>
      </fill>
    </dxf>
    <dxf>
      <font>
        <color theme="0"/>
      </font>
      <fill>
        <patternFill>
          <bgColor theme="8"/>
        </patternFill>
      </fill>
    </dxf>
    <dxf>
      <font>
        <color theme="0"/>
      </font>
      <fill>
        <patternFill>
          <bgColor theme="8"/>
        </patternFill>
      </fill>
    </dxf>
    <dxf>
      <fill>
        <patternFill>
          <bgColor theme="0" tint="-0.24994659260841701"/>
        </patternFill>
      </fill>
    </dxf>
    <dxf>
      <font>
        <color rgb="FF9C0006"/>
      </font>
      <fill>
        <patternFill>
          <bgColor rgb="FFFFC7CE"/>
        </patternFill>
      </fill>
    </dxf>
    <dxf>
      <font>
        <color theme="0"/>
      </font>
      <fill>
        <patternFill>
          <bgColor theme="8"/>
        </patternFill>
      </fill>
    </dxf>
    <dxf>
      <font>
        <color theme="0"/>
      </font>
      <fill>
        <patternFill>
          <bgColor theme="8"/>
        </patternFill>
      </fill>
    </dxf>
    <dxf>
      <fill>
        <patternFill>
          <bgColor theme="0" tint="-0.24994659260841701"/>
        </patternFill>
      </fill>
    </dxf>
    <dxf>
      <font>
        <color rgb="FF9C0006"/>
      </font>
      <fill>
        <patternFill>
          <bgColor rgb="FFFFC7CE"/>
        </patternFill>
      </fill>
    </dxf>
    <dxf>
      <font>
        <color theme="0"/>
      </font>
      <fill>
        <patternFill>
          <bgColor theme="8"/>
        </patternFill>
      </fill>
    </dxf>
    <dxf>
      <font>
        <color theme="0"/>
      </font>
      <fill>
        <patternFill>
          <bgColor theme="8"/>
        </patternFill>
      </fill>
    </dxf>
    <dxf>
      <fill>
        <patternFill>
          <bgColor theme="0" tint="-0.24994659260841701"/>
        </patternFill>
      </fill>
    </dxf>
    <dxf>
      <font>
        <color rgb="FF9C0006"/>
      </font>
      <fill>
        <patternFill>
          <bgColor rgb="FFFFC7CE"/>
        </patternFill>
      </fill>
    </dxf>
    <dxf>
      <font>
        <color theme="0"/>
      </font>
      <fill>
        <patternFill>
          <bgColor theme="8"/>
        </patternFill>
      </fill>
    </dxf>
    <dxf>
      <font>
        <color theme="0"/>
      </font>
      <fill>
        <patternFill>
          <bgColor theme="8"/>
        </patternFill>
      </fill>
    </dxf>
    <dxf>
      <fill>
        <patternFill>
          <bgColor theme="0" tint="-0.24994659260841701"/>
        </patternFill>
      </fill>
    </dxf>
    <dxf>
      <font>
        <color rgb="FF9C0006"/>
      </font>
      <fill>
        <patternFill>
          <bgColor rgb="FFFFC7CE"/>
        </patternFill>
      </fill>
    </dxf>
    <dxf>
      <font>
        <color theme="0"/>
      </font>
      <fill>
        <patternFill>
          <bgColor theme="8"/>
        </patternFill>
      </fill>
    </dxf>
    <dxf>
      <font>
        <color theme="0"/>
      </font>
      <fill>
        <patternFill>
          <bgColor theme="8"/>
        </patternFill>
      </fill>
    </dxf>
    <dxf>
      <fill>
        <patternFill>
          <bgColor theme="0" tint="-0.24994659260841701"/>
        </patternFill>
      </fill>
    </dxf>
    <dxf>
      <font>
        <color rgb="FF9C0006"/>
      </font>
      <fill>
        <patternFill>
          <bgColor rgb="FFFFC7CE"/>
        </patternFill>
      </fill>
    </dxf>
    <dxf>
      <font>
        <color theme="0"/>
      </font>
      <fill>
        <patternFill>
          <bgColor theme="8"/>
        </patternFill>
      </fill>
    </dxf>
    <dxf>
      <font>
        <color theme="0"/>
      </font>
      <fill>
        <patternFill>
          <bgColor theme="8"/>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theme="0"/>
      </font>
      <fill>
        <patternFill>
          <bgColor theme="8"/>
        </patternFill>
      </fill>
    </dxf>
    <dxf>
      <font>
        <color theme="0"/>
      </font>
      <fill>
        <patternFill>
          <bgColor theme="8"/>
        </patternFill>
      </fill>
    </dxf>
    <dxf>
      <fill>
        <patternFill>
          <bgColor theme="0" tint="-0.24994659260841701"/>
        </patternFill>
      </fill>
    </dxf>
    <dxf>
      <font>
        <color rgb="FF9C0006"/>
      </font>
      <fill>
        <patternFill>
          <bgColor rgb="FFFFC7CE"/>
        </patternFill>
      </fill>
    </dxf>
    <dxf>
      <font>
        <color theme="0"/>
      </font>
      <fill>
        <patternFill>
          <bgColor theme="8"/>
        </patternFill>
      </fill>
    </dxf>
    <dxf>
      <font>
        <color theme="0"/>
      </font>
      <fill>
        <patternFill>
          <bgColor theme="8"/>
        </patternFill>
      </fill>
    </dxf>
    <dxf>
      <fill>
        <patternFill>
          <bgColor theme="0" tint="-0.24994659260841701"/>
        </patternFill>
      </fill>
    </dxf>
    <dxf>
      <font>
        <color rgb="FF9C0006"/>
      </font>
      <fill>
        <patternFill>
          <bgColor rgb="FFFFC7CE"/>
        </patternFill>
      </fill>
    </dxf>
    <dxf>
      <font>
        <color theme="0"/>
      </font>
      <fill>
        <patternFill>
          <bgColor theme="8"/>
        </patternFill>
      </fill>
    </dxf>
    <dxf>
      <font>
        <color theme="0"/>
      </font>
      <fill>
        <patternFill>
          <bgColor theme="8"/>
        </patternFill>
      </fill>
    </dxf>
    <dxf>
      <fill>
        <patternFill>
          <bgColor theme="0" tint="-0.24994659260841701"/>
        </patternFill>
      </fill>
    </dxf>
    <dxf>
      <fill>
        <patternFill>
          <bgColor theme="9" tint="0.39994506668294322"/>
        </patternFill>
      </fill>
    </dxf>
    <dxf>
      <font>
        <color auto="1"/>
      </font>
      <fill>
        <patternFill>
          <bgColor theme="5"/>
        </patternFill>
      </fill>
    </dxf>
    <dxf>
      <font>
        <color rgb="FF9C0006"/>
      </font>
      <fill>
        <patternFill>
          <bgColor rgb="FFFFC7CE"/>
        </patternFill>
      </fill>
    </dxf>
    <dxf>
      <font>
        <color theme="0"/>
      </font>
      <fill>
        <patternFill>
          <bgColor theme="8"/>
        </patternFill>
      </fill>
    </dxf>
    <dxf>
      <font>
        <color theme="0"/>
      </font>
      <fill>
        <patternFill>
          <bgColor theme="8"/>
        </patternFill>
      </fill>
    </dxf>
    <dxf>
      <fill>
        <patternFill>
          <bgColor theme="0" tint="-0.24994659260841701"/>
        </patternFill>
      </fill>
    </dxf>
    <dxf>
      <fill>
        <patternFill>
          <bgColor theme="9" tint="0.39994506668294322"/>
        </patternFill>
      </fill>
    </dxf>
    <dxf>
      <font>
        <color auto="1"/>
      </font>
      <fill>
        <patternFill>
          <bgColor theme="5"/>
        </patternFill>
      </fill>
    </dxf>
    <dxf>
      <font>
        <color rgb="FF9C0006"/>
      </font>
      <fill>
        <patternFill>
          <bgColor rgb="FFFFC7CE"/>
        </patternFill>
      </fill>
    </dxf>
    <dxf>
      <font>
        <color theme="0"/>
      </font>
      <fill>
        <patternFill>
          <bgColor theme="8"/>
        </patternFill>
      </fill>
    </dxf>
    <dxf>
      <font>
        <color theme="0"/>
      </font>
      <fill>
        <patternFill>
          <bgColor theme="8"/>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theme="0"/>
      </font>
      <fill>
        <patternFill>
          <bgColor theme="8"/>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theme="0"/>
      </font>
      <fill>
        <patternFill>
          <bgColor theme="8"/>
        </patternFill>
      </fill>
    </dxf>
    <dxf>
      <fill>
        <patternFill>
          <bgColor theme="0" tint="-0.24994659260841701"/>
        </patternFill>
      </fill>
    </dxf>
    <dxf>
      <font>
        <color theme="0"/>
      </font>
      <fill>
        <patternFill>
          <bgColor theme="8"/>
        </patternFill>
      </fill>
    </dxf>
    <dxf>
      <fill>
        <patternFill>
          <bgColor theme="0" tint="-0.24994659260841701"/>
        </patternFill>
      </fill>
    </dxf>
    <dxf>
      <font>
        <color theme="0"/>
      </font>
      <fill>
        <patternFill>
          <bgColor theme="8"/>
        </patternFill>
      </fill>
    </dxf>
    <dxf>
      <fill>
        <patternFill>
          <bgColor theme="0" tint="-0.24994659260841701"/>
        </patternFill>
      </fill>
    </dxf>
    <dxf>
      <font>
        <color theme="0"/>
      </font>
      <fill>
        <patternFill>
          <bgColor theme="8"/>
        </patternFill>
      </fill>
    </dxf>
    <dxf>
      <fill>
        <patternFill>
          <bgColor theme="0" tint="-0.24994659260841701"/>
        </patternFill>
      </fill>
    </dxf>
    <dxf>
      <font>
        <color theme="0"/>
      </font>
      <fill>
        <patternFill>
          <bgColor theme="8"/>
        </patternFill>
      </fill>
    </dxf>
    <dxf>
      <fill>
        <patternFill>
          <bgColor theme="0" tint="-0.24994659260841701"/>
        </patternFill>
      </fill>
    </dxf>
    <dxf>
      <font>
        <color theme="0"/>
      </font>
      <fill>
        <patternFill>
          <bgColor theme="8"/>
        </patternFill>
      </fill>
    </dxf>
    <dxf>
      <fill>
        <patternFill>
          <bgColor theme="0" tint="-0.24994659260841701"/>
        </patternFill>
      </fill>
    </dxf>
    <dxf>
      <font>
        <color theme="0"/>
      </font>
      <fill>
        <patternFill>
          <bgColor theme="8"/>
        </patternFill>
      </fill>
    </dxf>
    <dxf>
      <fill>
        <patternFill>
          <bgColor theme="0" tint="-0.24994659260841701"/>
        </patternFill>
      </fill>
    </dxf>
    <dxf>
      <font>
        <color theme="0"/>
      </font>
      <fill>
        <patternFill>
          <bgColor theme="8"/>
        </patternFill>
      </fill>
    </dxf>
    <dxf>
      <fill>
        <patternFill>
          <bgColor theme="0" tint="-0.24994659260841701"/>
        </patternFill>
      </fill>
    </dxf>
    <dxf>
      <font>
        <color theme="0"/>
      </font>
      <fill>
        <patternFill>
          <bgColor theme="8"/>
        </patternFill>
      </fill>
    </dxf>
    <dxf>
      <fill>
        <patternFill>
          <bgColor theme="0" tint="-0.24994659260841701"/>
        </patternFill>
      </fill>
    </dxf>
    <dxf>
      <font>
        <color theme="0"/>
      </font>
      <fill>
        <patternFill>
          <bgColor theme="8"/>
        </patternFill>
      </fill>
    </dxf>
    <dxf>
      <fill>
        <patternFill>
          <bgColor theme="0" tint="-0.24994659260841701"/>
        </patternFill>
      </fill>
    </dxf>
    <dxf>
      <font>
        <color theme="0"/>
      </font>
      <fill>
        <patternFill>
          <bgColor theme="8"/>
        </patternFill>
      </fill>
    </dxf>
    <dxf>
      <fill>
        <patternFill>
          <bgColor theme="0" tint="-0.24994659260841701"/>
        </patternFill>
      </fill>
    </dxf>
    <dxf>
      <font>
        <color theme="0"/>
      </font>
      <fill>
        <patternFill>
          <bgColor theme="8"/>
        </patternFill>
      </fill>
    </dxf>
    <dxf>
      <fill>
        <patternFill>
          <bgColor theme="0" tint="-0.24994659260841701"/>
        </patternFill>
      </fill>
    </dxf>
    <dxf>
      <font>
        <color theme="0"/>
      </font>
      <fill>
        <patternFill>
          <bgColor theme="8"/>
        </patternFill>
      </fill>
    </dxf>
    <dxf>
      <fill>
        <patternFill>
          <bgColor theme="0" tint="-0.24994659260841701"/>
        </patternFill>
      </fill>
    </dxf>
    <dxf>
      <font>
        <color theme="0"/>
      </font>
      <fill>
        <patternFill>
          <bgColor theme="8"/>
        </patternFill>
      </fill>
    </dxf>
    <dxf>
      <fill>
        <patternFill>
          <bgColor theme="0" tint="-0.24994659260841701"/>
        </patternFill>
      </fill>
    </dxf>
    <dxf>
      <font>
        <color theme="0"/>
      </font>
      <fill>
        <patternFill>
          <bgColor theme="8"/>
        </patternFill>
      </fill>
    </dxf>
    <dxf>
      <fill>
        <patternFill>
          <bgColor theme="0" tint="-0.24994659260841701"/>
        </patternFill>
      </fill>
    </dxf>
    <dxf>
      <font>
        <color theme="0"/>
      </font>
      <fill>
        <patternFill>
          <bgColor theme="8"/>
        </patternFill>
      </fill>
    </dxf>
    <dxf>
      <fill>
        <patternFill>
          <bgColor theme="0" tint="-0.24994659260841701"/>
        </patternFill>
      </fill>
    </dxf>
    <dxf>
      <font>
        <color theme="0"/>
      </font>
      <fill>
        <patternFill>
          <bgColor theme="8"/>
        </patternFill>
      </fill>
    </dxf>
    <dxf>
      <fill>
        <patternFill>
          <bgColor theme="0" tint="-0.24994659260841701"/>
        </patternFill>
      </fill>
    </dxf>
    <dxf>
      <font>
        <color theme="0"/>
      </font>
      <fill>
        <patternFill>
          <bgColor theme="8"/>
        </patternFill>
      </fill>
    </dxf>
    <dxf>
      <fill>
        <patternFill>
          <bgColor theme="0" tint="-0.24994659260841701"/>
        </patternFill>
      </fill>
    </dxf>
    <dxf>
      <font>
        <color theme="0"/>
      </font>
      <fill>
        <patternFill>
          <bgColor theme="8"/>
        </patternFill>
      </fill>
    </dxf>
    <dxf>
      <fill>
        <patternFill>
          <bgColor theme="0" tint="-0.24994659260841701"/>
        </patternFill>
      </fill>
    </dxf>
    <dxf>
      <font>
        <color theme="0"/>
      </font>
      <fill>
        <patternFill>
          <bgColor theme="8"/>
        </patternFill>
      </fill>
    </dxf>
    <dxf>
      <fill>
        <patternFill>
          <bgColor theme="0" tint="-0.24994659260841701"/>
        </patternFill>
      </fill>
    </dxf>
    <dxf>
      <font>
        <color theme="0"/>
      </font>
      <fill>
        <patternFill>
          <bgColor theme="8"/>
        </patternFill>
      </fill>
    </dxf>
    <dxf>
      <fill>
        <patternFill>
          <bgColor theme="0" tint="-0.24994659260841701"/>
        </patternFill>
      </fill>
    </dxf>
    <dxf>
      <font>
        <color theme="0"/>
      </font>
      <fill>
        <patternFill>
          <bgColor theme="8"/>
        </patternFill>
      </fill>
    </dxf>
    <dxf>
      <fill>
        <patternFill>
          <bgColor theme="0" tint="-0.24994659260841701"/>
        </patternFill>
      </fill>
    </dxf>
    <dxf>
      <font>
        <color theme="0"/>
      </font>
      <fill>
        <patternFill>
          <bgColor theme="8"/>
        </patternFill>
      </fill>
    </dxf>
    <dxf>
      <fill>
        <patternFill>
          <bgColor theme="0" tint="-0.24994659260841701"/>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s>
  <tableStyles count="0" defaultTableStyle="TableStyleMedium2" defaultPivotStyle="PivotStyleLight16"/>
  <colors>
    <mruColors>
      <color rgb="FFFF9999"/>
      <color rgb="FF004D76"/>
      <color rgb="FF649A40"/>
      <color rgb="FF00B6E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PT" sz="1800" b="1" i="0" cap="all" baseline="0">
                <a:effectLst/>
              </a:rPr>
              <a:t>Desempenho do Porto </a:t>
            </a:r>
            <a:endParaRPr lang="pt-PT">
              <a:effectLst/>
            </a:endParaRPr>
          </a:p>
          <a:p>
            <a:pPr>
              <a:defRPr/>
            </a:pPr>
            <a:r>
              <a:rPr lang="pt-PT" sz="1800" b="1" i="0" cap="all" baseline="0">
                <a:effectLst/>
              </a:rPr>
              <a:t>ALIMENTAÇÃO E CATERING</a:t>
            </a:r>
            <a:endParaRPr lang="pt-PT">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PT"/>
        </a:p>
      </c:txPr>
    </c:title>
    <c:autoTitleDeleted val="0"/>
    <c:plotArea>
      <c:layout/>
      <c:barChart>
        <c:barDir val="col"/>
        <c:grouping val="clustered"/>
        <c:varyColors val="0"/>
        <c:ser>
          <c:idx val="0"/>
          <c:order val="0"/>
          <c:tx>
            <c:strRef>
              <c:f>'Results 1 (2)'!$N$68</c:f>
              <c:strCache>
                <c:ptCount val="1"/>
                <c:pt idx="0">
                  <c:v>Nº </c:v>
                </c:pt>
              </c:strCache>
            </c:strRef>
          </c:tx>
          <c:spPr>
            <a:solidFill>
              <a:schemeClr val="accent1"/>
            </a:solidFill>
            <a:ln>
              <a:noFill/>
            </a:ln>
            <a:effectLst/>
          </c:spPr>
          <c:invertIfNegative val="0"/>
          <c:cat>
            <c:strRef>
              <c:f>'Results 1 (2)'!$M$69:$M$74</c:f>
              <c:strCache>
                <c:ptCount val="6"/>
                <c:pt idx="0">
                  <c:v>Ambiente </c:v>
                </c:pt>
                <c:pt idx="1">
                  <c:v>Economia Circular</c:v>
                </c:pt>
                <c:pt idx="2">
                  <c:v>Biodiversidade</c:v>
                </c:pt>
                <c:pt idx="3">
                  <c:v>Indicadores sociais</c:v>
                </c:pt>
                <c:pt idx="4">
                  <c:v>Bem estar animal</c:v>
                </c:pt>
                <c:pt idx="5">
                  <c:v>Outros</c:v>
                </c:pt>
              </c:strCache>
            </c:strRef>
          </c:cat>
          <c:val>
            <c:numRef>
              <c:f>'Results 1 (2)'!$N$69:$N$74</c:f>
            </c:numRef>
          </c:val>
          <c:extLst>
            <c:ext xmlns:c16="http://schemas.microsoft.com/office/drawing/2014/chart" uri="{C3380CC4-5D6E-409C-BE32-E72D297353CC}">
              <c16:uniqueId val="{00000000-AF38-4DDF-B96E-96B3E0F9780A}"/>
            </c:ext>
          </c:extLst>
        </c:ser>
        <c:ser>
          <c:idx val="1"/>
          <c:order val="1"/>
          <c:tx>
            <c:strRef>
              <c:f>'Results 1 (2)'!$O$68</c:f>
              <c:strCache>
                <c:ptCount val="1"/>
                <c:pt idx="0">
                  <c:v>%</c:v>
                </c:pt>
              </c:strCache>
            </c:strRef>
          </c:tx>
          <c:spPr>
            <a:solidFill>
              <a:schemeClr val="accent2"/>
            </a:solidFill>
            <a:ln>
              <a:noFill/>
            </a:ln>
            <a:effectLst/>
          </c:spPr>
          <c:invertIfNegative val="0"/>
          <c:cat>
            <c:strRef>
              <c:f>'Results 1 (2)'!$M$69:$M$74</c:f>
              <c:strCache>
                <c:ptCount val="6"/>
                <c:pt idx="0">
                  <c:v>Ambiente </c:v>
                </c:pt>
                <c:pt idx="1">
                  <c:v>Economia Circular</c:v>
                </c:pt>
                <c:pt idx="2">
                  <c:v>Biodiversidade</c:v>
                </c:pt>
                <c:pt idx="3">
                  <c:v>Indicadores sociais</c:v>
                </c:pt>
                <c:pt idx="4">
                  <c:v>Bem estar animal</c:v>
                </c:pt>
                <c:pt idx="5">
                  <c:v>Outros</c:v>
                </c:pt>
              </c:strCache>
            </c:strRef>
          </c:cat>
          <c:val>
            <c:numRef>
              <c:f>'Results 1 (2)'!$O$69:$O$74</c:f>
            </c:numRef>
          </c:val>
          <c:extLst>
            <c:ext xmlns:c16="http://schemas.microsoft.com/office/drawing/2014/chart" uri="{C3380CC4-5D6E-409C-BE32-E72D297353CC}">
              <c16:uniqueId val="{00000001-AF38-4DDF-B96E-96B3E0F9780A}"/>
            </c:ext>
          </c:extLst>
        </c:ser>
        <c:ser>
          <c:idx val="2"/>
          <c:order val="2"/>
          <c:tx>
            <c:strRef>
              <c:f>'Results 1 (2)'!$P$68</c:f>
              <c:strCache>
                <c:ptCount val="1"/>
              </c:strCache>
            </c:strRef>
          </c:tx>
          <c:spPr>
            <a:solidFill>
              <a:schemeClr val="accent3"/>
            </a:solidFill>
            <a:ln>
              <a:noFill/>
            </a:ln>
            <a:effectLst/>
          </c:spPr>
          <c:invertIfNegative val="0"/>
          <c:cat>
            <c:strRef>
              <c:f>'Results 1 (2)'!$M$69:$M$74</c:f>
              <c:strCache>
                <c:ptCount val="6"/>
                <c:pt idx="0">
                  <c:v>Ambiente </c:v>
                </c:pt>
                <c:pt idx="1">
                  <c:v>Economia Circular</c:v>
                </c:pt>
                <c:pt idx="2">
                  <c:v>Biodiversidade</c:v>
                </c:pt>
                <c:pt idx="3">
                  <c:v>Indicadores sociais</c:v>
                </c:pt>
                <c:pt idx="4">
                  <c:v>Bem estar animal</c:v>
                </c:pt>
                <c:pt idx="5">
                  <c:v>Outros</c:v>
                </c:pt>
              </c:strCache>
            </c:strRef>
          </c:cat>
          <c:val>
            <c:numRef>
              <c:f>'Results 1 (2)'!$P$69:$P$74</c:f>
            </c:numRef>
          </c:val>
          <c:extLst>
            <c:ext xmlns:c16="http://schemas.microsoft.com/office/drawing/2014/chart" uri="{C3380CC4-5D6E-409C-BE32-E72D297353CC}">
              <c16:uniqueId val="{00000002-AF38-4DDF-B96E-96B3E0F9780A}"/>
            </c:ext>
          </c:extLst>
        </c:ser>
        <c:ser>
          <c:idx val="3"/>
          <c:order val="3"/>
          <c:tx>
            <c:strRef>
              <c:f>'Results 1 (2)'!$Q$68</c:f>
              <c:strCache>
                <c:ptCount val="1"/>
                <c:pt idx="0">
                  <c:v>Estado atual </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 1 (2)'!$M$69:$M$74</c:f>
              <c:strCache>
                <c:ptCount val="6"/>
                <c:pt idx="0">
                  <c:v>Ambiente </c:v>
                </c:pt>
                <c:pt idx="1">
                  <c:v>Economia Circular</c:v>
                </c:pt>
                <c:pt idx="2">
                  <c:v>Biodiversidade</c:v>
                </c:pt>
                <c:pt idx="3">
                  <c:v>Indicadores sociais</c:v>
                </c:pt>
                <c:pt idx="4">
                  <c:v>Bem estar animal</c:v>
                </c:pt>
                <c:pt idx="5">
                  <c:v>Outros</c:v>
                </c:pt>
              </c:strCache>
            </c:strRef>
          </c:cat>
          <c:val>
            <c:numRef>
              <c:f>'Results 1 (2)'!$Q$69:$Q$74</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AF38-4DDF-B96E-96B3E0F9780A}"/>
            </c:ext>
          </c:extLst>
        </c:ser>
        <c:ser>
          <c:idx val="4"/>
          <c:order val="4"/>
          <c:tx>
            <c:strRef>
              <c:f>'Results 1 (2)'!$R$68</c:f>
              <c:strCache>
                <c:ptCount val="1"/>
              </c:strCache>
            </c:strRef>
          </c:tx>
          <c:spPr>
            <a:solidFill>
              <a:schemeClr val="accent5"/>
            </a:solidFill>
            <a:ln>
              <a:noFill/>
            </a:ln>
            <a:effectLst/>
          </c:spPr>
          <c:invertIfNegative val="0"/>
          <c:cat>
            <c:strRef>
              <c:f>'Results 1 (2)'!$M$69:$M$74</c:f>
              <c:strCache>
                <c:ptCount val="6"/>
                <c:pt idx="0">
                  <c:v>Ambiente </c:v>
                </c:pt>
                <c:pt idx="1">
                  <c:v>Economia Circular</c:v>
                </c:pt>
                <c:pt idx="2">
                  <c:v>Biodiversidade</c:v>
                </c:pt>
                <c:pt idx="3">
                  <c:v>Indicadores sociais</c:v>
                </c:pt>
                <c:pt idx="4">
                  <c:v>Bem estar animal</c:v>
                </c:pt>
                <c:pt idx="5">
                  <c:v>Outros</c:v>
                </c:pt>
              </c:strCache>
            </c:strRef>
          </c:cat>
          <c:val>
            <c:numRef>
              <c:f>'Results 1 (2)'!$R$69:$R$74</c:f>
            </c:numRef>
          </c:val>
          <c:extLst>
            <c:ext xmlns:c16="http://schemas.microsoft.com/office/drawing/2014/chart" uri="{C3380CC4-5D6E-409C-BE32-E72D297353CC}">
              <c16:uniqueId val="{00000004-AF38-4DDF-B96E-96B3E0F9780A}"/>
            </c:ext>
          </c:extLst>
        </c:ser>
        <c:ser>
          <c:idx val="5"/>
          <c:order val="5"/>
          <c:tx>
            <c:strRef>
              <c:f>'Results 1 (2)'!$S$68</c:f>
              <c:strCache>
                <c:ptCount val="1"/>
                <c:pt idx="0">
                  <c:v>Objetivo potencial</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 1 (2)'!$M$69:$M$74</c:f>
              <c:strCache>
                <c:ptCount val="6"/>
                <c:pt idx="0">
                  <c:v>Ambiente </c:v>
                </c:pt>
                <c:pt idx="1">
                  <c:v>Economia Circular</c:v>
                </c:pt>
                <c:pt idx="2">
                  <c:v>Biodiversidade</c:v>
                </c:pt>
                <c:pt idx="3">
                  <c:v>Indicadores sociais</c:v>
                </c:pt>
                <c:pt idx="4">
                  <c:v>Bem estar animal</c:v>
                </c:pt>
                <c:pt idx="5">
                  <c:v>Outros</c:v>
                </c:pt>
              </c:strCache>
            </c:strRef>
          </c:cat>
          <c:val>
            <c:numRef>
              <c:f>'Results 1 (2)'!$S$69:$S$74</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5-AF38-4DDF-B96E-96B3E0F9780A}"/>
            </c:ext>
          </c:extLst>
        </c:ser>
        <c:dLbls>
          <c:showLegendKey val="0"/>
          <c:showVal val="0"/>
          <c:showCatName val="0"/>
          <c:showSerName val="0"/>
          <c:showPercent val="0"/>
          <c:showBubbleSize val="0"/>
        </c:dLbls>
        <c:gapWidth val="219"/>
        <c:overlap val="-27"/>
        <c:axId val="1747930479"/>
        <c:axId val="1747936303"/>
      </c:barChart>
      <c:catAx>
        <c:axId val="17479304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pt-PT"/>
          </a:p>
        </c:txPr>
        <c:crossAx val="1747936303"/>
        <c:crosses val="autoZero"/>
        <c:auto val="1"/>
        <c:lblAlgn val="ctr"/>
        <c:lblOffset val="100"/>
        <c:noMultiLvlLbl val="0"/>
      </c:catAx>
      <c:valAx>
        <c:axId val="17479363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PT"/>
          </a:p>
        </c:txPr>
        <c:crossAx val="1747930479"/>
        <c:crosses val="autoZero"/>
        <c:crossBetween val="between"/>
      </c:valAx>
      <c:spPr>
        <a:noFill/>
        <a:ln>
          <a:noFill/>
        </a:ln>
        <a:effectLst/>
      </c:spPr>
    </c:plotArea>
    <c:legend>
      <c:legendPos val="b"/>
      <c:layout>
        <c:manualLayout>
          <c:xMode val="edge"/>
          <c:yMode val="edge"/>
          <c:x val="0.70657023123604323"/>
          <c:y val="3.5710023835391562E-2"/>
          <c:w val="0.19920064125977302"/>
          <c:h val="9.0428353358205246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PT"/>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PT" sz="1800" b="1" i="0" cap="all" baseline="0">
                <a:effectLst/>
              </a:rPr>
              <a:t>Desempenho do Porto </a:t>
            </a:r>
            <a:endParaRPr lang="pt-PT">
              <a:effectLst/>
            </a:endParaRPr>
          </a:p>
          <a:p>
            <a:pPr>
              <a:defRPr/>
            </a:pPr>
            <a:r>
              <a:rPr lang="pt-PT" sz="1800" b="1" i="0" cap="all" baseline="0">
                <a:effectLst/>
              </a:rPr>
              <a:t>Espaços verdes</a:t>
            </a:r>
            <a:endParaRPr lang="pt-PT">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PT"/>
        </a:p>
      </c:txPr>
    </c:title>
    <c:autoTitleDeleted val="0"/>
    <c:plotArea>
      <c:layout/>
      <c:barChart>
        <c:barDir val="col"/>
        <c:grouping val="clustered"/>
        <c:varyColors val="0"/>
        <c:ser>
          <c:idx val="0"/>
          <c:order val="0"/>
          <c:tx>
            <c:strRef>
              <c:f>'Results 2 (2)'!$R$30</c:f>
              <c:strCache>
                <c:ptCount val="1"/>
                <c:pt idx="0">
                  <c:v>Nº </c:v>
                </c:pt>
              </c:strCache>
            </c:strRef>
          </c:tx>
          <c:spPr>
            <a:solidFill>
              <a:schemeClr val="accent1"/>
            </a:solidFill>
            <a:ln>
              <a:noFill/>
            </a:ln>
            <a:effectLst/>
          </c:spPr>
          <c:invertIfNegative val="0"/>
          <c:cat>
            <c:strRef>
              <c:f>'Results 2 (2)'!$Q$31:$Q$36</c:f>
              <c:strCache>
                <c:ptCount val="6"/>
                <c:pt idx="0">
                  <c:v>Ambiente</c:v>
                </c:pt>
                <c:pt idx="1">
                  <c:v>Economia Circular</c:v>
                </c:pt>
                <c:pt idx="2">
                  <c:v>Biodiversidade</c:v>
                </c:pt>
                <c:pt idx="3">
                  <c:v>Indicadores sociais</c:v>
                </c:pt>
                <c:pt idx="4">
                  <c:v>Bem estar animal</c:v>
                </c:pt>
                <c:pt idx="5">
                  <c:v>Outros</c:v>
                </c:pt>
              </c:strCache>
            </c:strRef>
          </c:cat>
          <c:val>
            <c:numRef>
              <c:f>'Results 2 (2)'!$R$31:$R$36</c:f>
            </c:numRef>
          </c:val>
          <c:extLst>
            <c:ext xmlns:c16="http://schemas.microsoft.com/office/drawing/2014/chart" uri="{C3380CC4-5D6E-409C-BE32-E72D297353CC}">
              <c16:uniqueId val="{00000000-63C4-4923-8BF4-D25BE5901175}"/>
            </c:ext>
          </c:extLst>
        </c:ser>
        <c:ser>
          <c:idx val="1"/>
          <c:order val="1"/>
          <c:tx>
            <c:strRef>
              <c:f>'Results 2 (2)'!$S$30</c:f>
              <c:strCache>
                <c:ptCount val="1"/>
                <c:pt idx="0">
                  <c:v>%</c:v>
                </c:pt>
              </c:strCache>
            </c:strRef>
          </c:tx>
          <c:spPr>
            <a:solidFill>
              <a:schemeClr val="accent2"/>
            </a:solidFill>
            <a:ln>
              <a:noFill/>
            </a:ln>
            <a:effectLst/>
          </c:spPr>
          <c:invertIfNegative val="0"/>
          <c:cat>
            <c:strRef>
              <c:f>'Results 2 (2)'!$Q$31:$Q$36</c:f>
              <c:strCache>
                <c:ptCount val="6"/>
                <c:pt idx="0">
                  <c:v>Ambiente</c:v>
                </c:pt>
                <c:pt idx="1">
                  <c:v>Economia Circular</c:v>
                </c:pt>
                <c:pt idx="2">
                  <c:v>Biodiversidade</c:v>
                </c:pt>
                <c:pt idx="3">
                  <c:v>Indicadores sociais</c:v>
                </c:pt>
                <c:pt idx="4">
                  <c:v>Bem estar animal</c:v>
                </c:pt>
                <c:pt idx="5">
                  <c:v>Outros</c:v>
                </c:pt>
              </c:strCache>
            </c:strRef>
          </c:cat>
          <c:val>
            <c:numRef>
              <c:f>'Results 2 (2)'!$S$31:$S$36</c:f>
            </c:numRef>
          </c:val>
          <c:extLst>
            <c:ext xmlns:c16="http://schemas.microsoft.com/office/drawing/2014/chart" uri="{C3380CC4-5D6E-409C-BE32-E72D297353CC}">
              <c16:uniqueId val="{00000001-63C4-4923-8BF4-D25BE5901175}"/>
            </c:ext>
          </c:extLst>
        </c:ser>
        <c:ser>
          <c:idx val="2"/>
          <c:order val="2"/>
          <c:tx>
            <c:strRef>
              <c:f>'Results 2 (2)'!$T$30</c:f>
              <c:strCache>
                <c:ptCount val="1"/>
              </c:strCache>
            </c:strRef>
          </c:tx>
          <c:spPr>
            <a:solidFill>
              <a:schemeClr val="accent3"/>
            </a:solidFill>
            <a:ln>
              <a:noFill/>
            </a:ln>
            <a:effectLst/>
          </c:spPr>
          <c:invertIfNegative val="0"/>
          <c:cat>
            <c:strRef>
              <c:f>'Results 2 (2)'!$Q$31:$Q$36</c:f>
              <c:strCache>
                <c:ptCount val="6"/>
                <c:pt idx="0">
                  <c:v>Ambiente</c:v>
                </c:pt>
                <c:pt idx="1">
                  <c:v>Economia Circular</c:v>
                </c:pt>
                <c:pt idx="2">
                  <c:v>Biodiversidade</c:v>
                </c:pt>
                <c:pt idx="3">
                  <c:v>Indicadores sociais</c:v>
                </c:pt>
                <c:pt idx="4">
                  <c:v>Bem estar animal</c:v>
                </c:pt>
                <c:pt idx="5">
                  <c:v>Outros</c:v>
                </c:pt>
              </c:strCache>
            </c:strRef>
          </c:cat>
          <c:val>
            <c:numRef>
              <c:f>'Results 2 (2)'!$T$31:$T$36</c:f>
            </c:numRef>
          </c:val>
          <c:extLst>
            <c:ext xmlns:c16="http://schemas.microsoft.com/office/drawing/2014/chart" uri="{C3380CC4-5D6E-409C-BE32-E72D297353CC}">
              <c16:uniqueId val="{00000002-63C4-4923-8BF4-D25BE5901175}"/>
            </c:ext>
          </c:extLst>
        </c:ser>
        <c:ser>
          <c:idx val="3"/>
          <c:order val="3"/>
          <c:tx>
            <c:strRef>
              <c:f>'Results 2 (2)'!$U$30</c:f>
              <c:strCache>
                <c:ptCount val="1"/>
                <c:pt idx="0">
                  <c:v>Estado atual</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 2 (2)'!$Q$31:$Q$36</c:f>
              <c:strCache>
                <c:ptCount val="6"/>
                <c:pt idx="0">
                  <c:v>Ambiente</c:v>
                </c:pt>
                <c:pt idx="1">
                  <c:v>Economia Circular</c:v>
                </c:pt>
                <c:pt idx="2">
                  <c:v>Biodiversidade</c:v>
                </c:pt>
                <c:pt idx="3">
                  <c:v>Indicadores sociais</c:v>
                </c:pt>
                <c:pt idx="4">
                  <c:v>Bem estar animal</c:v>
                </c:pt>
                <c:pt idx="5">
                  <c:v>Outros</c:v>
                </c:pt>
              </c:strCache>
            </c:strRef>
          </c:cat>
          <c:val>
            <c:numRef>
              <c:f>'Results 2 (2)'!$U$31:$U$36</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63C4-4923-8BF4-D25BE5901175}"/>
            </c:ext>
          </c:extLst>
        </c:ser>
        <c:ser>
          <c:idx val="4"/>
          <c:order val="4"/>
          <c:tx>
            <c:strRef>
              <c:f>'Results 2 (2)'!$V$30</c:f>
              <c:strCache>
                <c:ptCount val="1"/>
              </c:strCache>
            </c:strRef>
          </c:tx>
          <c:spPr>
            <a:solidFill>
              <a:schemeClr val="accent5"/>
            </a:solidFill>
            <a:ln>
              <a:noFill/>
            </a:ln>
            <a:effectLst/>
          </c:spPr>
          <c:invertIfNegative val="0"/>
          <c:cat>
            <c:strRef>
              <c:f>'Results 2 (2)'!$Q$31:$Q$36</c:f>
              <c:strCache>
                <c:ptCount val="6"/>
                <c:pt idx="0">
                  <c:v>Ambiente</c:v>
                </c:pt>
                <c:pt idx="1">
                  <c:v>Economia Circular</c:v>
                </c:pt>
                <c:pt idx="2">
                  <c:v>Biodiversidade</c:v>
                </c:pt>
                <c:pt idx="3">
                  <c:v>Indicadores sociais</c:v>
                </c:pt>
                <c:pt idx="4">
                  <c:v>Bem estar animal</c:v>
                </c:pt>
                <c:pt idx="5">
                  <c:v>Outros</c:v>
                </c:pt>
              </c:strCache>
            </c:strRef>
          </c:cat>
          <c:val>
            <c:numRef>
              <c:f>'Results 2 (2)'!$V$31:$V$36</c:f>
            </c:numRef>
          </c:val>
          <c:extLst>
            <c:ext xmlns:c16="http://schemas.microsoft.com/office/drawing/2014/chart" uri="{C3380CC4-5D6E-409C-BE32-E72D297353CC}">
              <c16:uniqueId val="{00000004-63C4-4923-8BF4-D25BE5901175}"/>
            </c:ext>
          </c:extLst>
        </c:ser>
        <c:ser>
          <c:idx val="5"/>
          <c:order val="5"/>
          <c:tx>
            <c:strRef>
              <c:f>'Results 2 (2)'!$W$30</c:f>
              <c:strCache>
                <c:ptCount val="1"/>
                <c:pt idx="0">
                  <c:v>Objetivo potencial</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 2 (2)'!$Q$31:$Q$36</c:f>
              <c:strCache>
                <c:ptCount val="6"/>
                <c:pt idx="0">
                  <c:v>Ambiente</c:v>
                </c:pt>
                <c:pt idx="1">
                  <c:v>Economia Circular</c:v>
                </c:pt>
                <c:pt idx="2">
                  <c:v>Biodiversidade</c:v>
                </c:pt>
                <c:pt idx="3">
                  <c:v>Indicadores sociais</c:v>
                </c:pt>
                <c:pt idx="4">
                  <c:v>Bem estar animal</c:v>
                </c:pt>
                <c:pt idx="5">
                  <c:v>Outros</c:v>
                </c:pt>
              </c:strCache>
            </c:strRef>
          </c:cat>
          <c:val>
            <c:numRef>
              <c:f>'Results 2 (2)'!$W$31:$W$36</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5-63C4-4923-8BF4-D25BE5901175}"/>
            </c:ext>
          </c:extLst>
        </c:ser>
        <c:dLbls>
          <c:showLegendKey val="0"/>
          <c:showVal val="0"/>
          <c:showCatName val="0"/>
          <c:showSerName val="0"/>
          <c:showPercent val="0"/>
          <c:showBubbleSize val="0"/>
        </c:dLbls>
        <c:gapWidth val="219"/>
        <c:overlap val="-27"/>
        <c:axId val="1747930479"/>
        <c:axId val="1747936303"/>
      </c:barChart>
      <c:catAx>
        <c:axId val="17479304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pt-PT"/>
          </a:p>
        </c:txPr>
        <c:crossAx val="1747936303"/>
        <c:crosses val="autoZero"/>
        <c:auto val="1"/>
        <c:lblAlgn val="ctr"/>
        <c:lblOffset val="100"/>
        <c:noMultiLvlLbl val="0"/>
      </c:catAx>
      <c:valAx>
        <c:axId val="17479363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PT"/>
          </a:p>
        </c:txPr>
        <c:crossAx val="1747930479"/>
        <c:crosses val="autoZero"/>
        <c:crossBetween val="between"/>
      </c:valAx>
      <c:spPr>
        <a:noFill/>
        <a:ln>
          <a:noFill/>
        </a:ln>
        <a:effectLst/>
      </c:spPr>
    </c:plotArea>
    <c:legend>
      <c:legendPos val="b"/>
      <c:layout>
        <c:manualLayout>
          <c:xMode val="edge"/>
          <c:yMode val="edge"/>
          <c:x val="0.70561132732049558"/>
          <c:y val="3.570996188384825E-2"/>
          <c:w val="0.19920064125977302"/>
          <c:h val="9.0428353358205246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pt-P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PT"/>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chart" Target="../charts/chart2.xml"/></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5.png"/></Relationships>
</file>

<file path=xl/drawings/_rels/drawing2.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0.svg"/><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2.svg"/><Relationship Id="rId1" Type="http://schemas.openxmlformats.org/officeDocument/2006/relationships/image" Target="../media/image1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4.svg"/><Relationship Id="rId2" Type="http://schemas.openxmlformats.org/officeDocument/2006/relationships/image" Target="../media/image13.png"/><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392430</xdr:colOff>
      <xdr:row>33</xdr:row>
      <xdr:rowOff>138052</xdr:rowOff>
    </xdr:from>
    <xdr:to>
      <xdr:col>2</xdr:col>
      <xdr:colOff>638175</xdr:colOff>
      <xdr:row>40</xdr:row>
      <xdr:rowOff>133111</xdr:rowOff>
    </xdr:to>
    <xdr:pic>
      <xdr:nvPicPr>
        <xdr:cNvPr id="10" name="Imagem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0130" y="6224527"/>
          <a:ext cx="893445" cy="1261884"/>
        </a:xfrm>
        <a:prstGeom prst="rect">
          <a:avLst/>
        </a:prstGeom>
      </xdr:spPr>
    </xdr:pic>
    <xdr:clientData/>
  </xdr:twoCellAnchor>
  <xdr:twoCellAnchor editAs="oneCell">
    <xdr:from>
      <xdr:col>1</xdr:col>
      <xdr:colOff>85725</xdr:colOff>
      <xdr:row>1</xdr:row>
      <xdr:rowOff>120015</xdr:rowOff>
    </xdr:from>
    <xdr:to>
      <xdr:col>4</xdr:col>
      <xdr:colOff>59055</xdr:colOff>
      <xdr:row>7</xdr:row>
      <xdr:rowOff>59897</xdr:rowOff>
    </xdr:to>
    <xdr:pic>
      <xdr:nvPicPr>
        <xdr:cNvPr id="7" name="Imagem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5325" y="310515"/>
          <a:ext cx="1802130" cy="1025732"/>
        </a:xfrm>
        <a:prstGeom prst="rect">
          <a:avLst/>
        </a:prstGeom>
      </xdr:spPr>
    </xdr:pic>
    <xdr:clientData/>
  </xdr:twoCellAnchor>
  <xdr:twoCellAnchor editAs="oneCell">
    <xdr:from>
      <xdr:col>10</xdr:col>
      <xdr:colOff>163258</xdr:colOff>
      <xdr:row>34</xdr:row>
      <xdr:rowOff>93796</xdr:rowOff>
    </xdr:from>
    <xdr:to>
      <xdr:col>12</xdr:col>
      <xdr:colOff>81916</xdr:colOff>
      <xdr:row>38</xdr:row>
      <xdr:rowOff>18408</xdr:rowOff>
    </xdr:to>
    <xdr:pic>
      <xdr:nvPicPr>
        <xdr:cNvPr id="9" name="Imagem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259258" y="6342196"/>
          <a:ext cx="1137858" cy="648512"/>
        </a:xfrm>
        <a:prstGeom prst="rect">
          <a:avLst/>
        </a:prstGeom>
      </xdr:spPr>
    </xdr:pic>
    <xdr:clientData/>
  </xdr:twoCellAnchor>
  <xdr:twoCellAnchor editAs="oneCell">
    <xdr:from>
      <xdr:col>12</xdr:col>
      <xdr:colOff>409575</xdr:colOff>
      <xdr:row>34</xdr:row>
      <xdr:rowOff>139996</xdr:rowOff>
    </xdr:from>
    <xdr:to>
      <xdr:col>17</xdr:col>
      <xdr:colOff>13332</xdr:colOff>
      <xdr:row>38</xdr:row>
      <xdr:rowOff>36143</xdr:rowOff>
    </xdr:to>
    <xdr:pic>
      <xdr:nvPicPr>
        <xdr:cNvPr id="11" name="Imagem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724775" y="6388396"/>
          <a:ext cx="2651757" cy="620047"/>
        </a:xfrm>
        <a:prstGeom prst="rect">
          <a:avLst/>
        </a:prstGeom>
      </xdr:spPr>
    </xdr:pic>
    <xdr:clientData/>
  </xdr:twoCellAnchor>
  <xdr:twoCellAnchor editAs="oneCell">
    <xdr:from>
      <xdr:col>4</xdr:col>
      <xdr:colOff>76200</xdr:colOff>
      <xdr:row>33</xdr:row>
      <xdr:rowOff>114300</xdr:rowOff>
    </xdr:from>
    <xdr:to>
      <xdr:col>6</xdr:col>
      <xdr:colOff>297180</xdr:colOff>
      <xdr:row>39</xdr:row>
      <xdr:rowOff>46982</xdr:rowOff>
    </xdr:to>
    <xdr:pic>
      <xdr:nvPicPr>
        <xdr:cNvPr id="12" name="Imagem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514600" y="6181725"/>
          <a:ext cx="1440180" cy="1018532"/>
        </a:xfrm>
        <a:prstGeom prst="rect">
          <a:avLst/>
        </a:prstGeom>
      </xdr:spPr>
    </xdr:pic>
    <xdr:clientData/>
  </xdr:twoCellAnchor>
  <xdr:twoCellAnchor editAs="oneCell">
    <xdr:from>
      <xdr:col>7</xdr:col>
      <xdr:colOff>55245</xdr:colOff>
      <xdr:row>33</xdr:row>
      <xdr:rowOff>114300</xdr:rowOff>
    </xdr:from>
    <xdr:to>
      <xdr:col>9</xdr:col>
      <xdr:colOff>554355</xdr:colOff>
      <xdr:row>38</xdr:row>
      <xdr:rowOff>47309</xdr:rowOff>
    </xdr:to>
    <xdr:pic>
      <xdr:nvPicPr>
        <xdr:cNvPr id="13" name="Imagem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322445" y="6181725"/>
          <a:ext cx="1718310" cy="83788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622300</xdr:colOff>
          <xdr:row>88</xdr:row>
          <xdr:rowOff>146050</xdr:rowOff>
        </xdr:from>
        <xdr:to>
          <xdr:col>6</xdr:col>
          <xdr:colOff>3365500</xdr:colOff>
          <xdr:row>91</xdr:row>
          <xdr:rowOff>88900</xdr:rowOff>
        </xdr:to>
        <xdr:sp macro="" textlink="">
          <xdr:nvSpPr>
            <xdr:cNvPr id="53249" name="Button 1" hidden="1">
              <a:extLst>
                <a:ext uri="{63B3BB69-23CF-44E3-9099-C40C66FF867C}">
                  <a14:compatExt spid="_x0000_s53249"/>
                </a:ext>
                <a:ext uri="{FF2B5EF4-FFF2-40B4-BE49-F238E27FC236}">
                  <a16:creationId xmlns:a16="http://schemas.microsoft.com/office/drawing/2014/main" id="{00000000-0008-0000-0900-000001D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pt-PT" sz="1200" b="1" i="0" u="none" strike="noStrike" baseline="0">
                  <a:solidFill>
                    <a:srgbClr val="333399"/>
                  </a:solidFill>
                  <a:latin typeface="Calibri"/>
                  <a:cs typeface="Calibri"/>
                </a:rPr>
                <a:t>ir para</a:t>
              </a:r>
            </a:p>
            <a:p>
              <a:pPr algn="ctr" rtl="0">
                <a:defRPr sz="1000"/>
              </a:pPr>
              <a:r>
                <a:rPr lang="pt-PT" sz="1200" b="1" i="0" u="none" strike="noStrike" baseline="0">
                  <a:solidFill>
                    <a:srgbClr val="333399"/>
                  </a:solidFill>
                  <a:latin typeface="Calibri"/>
                  <a:cs typeface="Calibri"/>
                </a:rPr>
                <a:t>NÍVEL MICRO</a:t>
              </a:r>
            </a:p>
          </xdr:txBody>
        </xdr:sp>
        <xdr:clientData fPrintsWithSheet="0"/>
      </xdr:twoCellAnchor>
    </mc:Choice>
    <mc:Fallback/>
  </mc:AlternateContent>
  <xdr:twoCellAnchor>
    <xdr:from>
      <xdr:col>1</xdr:col>
      <xdr:colOff>505369</xdr:colOff>
      <xdr:row>15</xdr:row>
      <xdr:rowOff>57512</xdr:rowOff>
    </xdr:from>
    <xdr:to>
      <xdr:col>6</xdr:col>
      <xdr:colOff>3129642</xdr:colOff>
      <xdr:row>20</xdr:row>
      <xdr:rowOff>759670</xdr:rowOff>
    </xdr:to>
    <xdr:graphicFrame macro="">
      <xdr:nvGraphicFramePr>
        <xdr:cNvPr id="3" name="Gráfico 3">
          <a:extLst>
            <a:ext uri="{FF2B5EF4-FFF2-40B4-BE49-F238E27FC236}">
              <a16:creationId xmlns:a16="http://schemas.microsoft.com/office/drawing/2014/main" id="{00000000-0008-0000-0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238125</xdr:colOff>
      <xdr:row>1</xdr:row>
      <xdr:rowOff>174625</xdr:rowOff>
    </xdr:from>
    <xdr:to>
      <xdr:col>1</xdr:col>
      <xdr:colOff>2038350</xdr:colOff>
      <xdr:row>5</xdr:row>
      <xdr:rowOff>94187</xdr:rowOff>
    </xdr:to>
    <xdr:pic>
      <xdr:nvPicPr>
        <xdr:cNvPr id="5" name="Imagem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41375" y="349250"/>
          <a:ext cx="1800225" cy="100668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1143000</xdr:colOff>
          <xdr:row>84</xdr:row>
          <xdr:rowOff>127000</xdr:rowOff>
        </xdr:from>
        <xdr:to>
          <xdr:col>5</xdr:col>
          <xdr:colOff>2082800</xdr:colOff>
          <xdr:row>87</xdr:row>
          <xdr:rowOff>76200</xdr:rowOff>
        </xdr:to>
        <xdr:sp macro="" textlink="">
          <xdr:nvSpPr>
            <xdr:cNvPr id="54273" name="Button 1" hidden="1">
              <a:extLst>
                <a:ext uri="{63B3BB69-23CF-44E3-9099-C40C66FF867C}">
                  <a14:compatExt spid="_x0000_s54273"/>
                </a:ext>
                <a:ext uri="{FF2B5EF4-FFF2-40B4-BE49-F238E27FC236}">
                  <a16:creationId xmlns:a16="http://schemas.microsoft.com/office/drawing/2014/main" id="{00000000-0008-0000-0A00-000001D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pt-PT" sz="1200" b="1" i="0" u="none" strike="noStrike" baseline="0">
                  <a:solidFill>
                    <a:srgbClr val="333399"/>
                  </a:solidFill>
                  <a:latin typeface="Calibri"/>
                  <a:cs typeface="Calibri"/>
                </a:rPr>
                <a:t>ir para </a:t>
              </a:r>
            </a:p>
            <a:p>
              <a:pPr algn="ctr" rtl="0">
                <a:defRPr sz="1000"/>
              </a:pPr>
              <a:r>
                <a:rPr lang="pt-PT" sz="1200" b="1" i="0" u="none" strike="noStrike" baseline="0">
                  <a:solidFill>
                    <a:srgbClr val="333399"/>
                  </a:solidFill>
                  <a:latin typeface="Calibri"/>
                  <a:cs typeface="Calibri"/>
                </a:rPr>
                <a:t>Critérios Espaços Verdes</a:t>
              </a:r>
            </a:p>
          </xdr:txBody>
        </xdr:sp>
        <xdr:clientData fPrintsWithSheet="0"/>
      </xdr:twoCellAnchor>
    </mc:Choice>
    <mc:Fallback/>
  </mc:AlternateContent>
  <xdr:twoCellAnchor editAs="oneCell">
    <xdr:from>
      <xdr:col>1</xdr:col>
      <xdr:colOff>266700</xdr:colOff>
      <xdr:row>1</xdr:row>
      <xdr:rowOff>304800</xdr:rowOff>
    </xdr:from>
    <xdr:to>
      <xdr:col>1</xdr:col>
      <xdr:colOff>2076450</xdr:colOff>
      <xdr:row>6</xdr:row>
      <xdr:rowOff>35132</xdr:rowOff>
    </xdr:to>
    <xdr:pic>
      <xdr:nvPicPr>
        <xdr:cNvPr id="4" name="Imagem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6300" y="485775"/>
          <a:ext cx="1796415" cy="100668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8</xdr:col>
          <xdr:colOff>1155700</xdr:colOff>
          <xdr:row>108</xdr:row>
          <xdr:rowOff>127000</xdr:rowOff>
        </xdr:from>
        <xdr:to>
          <xdr:col>11</xdr:col>
          <xdr:colOff>12700</xdr:colOff>
          <xdr:row>109</xdr:row>
          <xdr:rowOff>101600</xdr:rowOff>
        </xdr:to>
        <xdr:sp macro="" textlink="">
          <xdr:nvSpPr>
            <xdr:cNvPr id="55297" name="Button 1" hidden="1">
              <a:extLst>
                <a:ext uri="{63B3BB69-23CF-44E3-9099-C40C66FF867C}">
                  <a14:compatExt spid="_x0000_s55297"/>
                </a:ext>
                <a:ext uri="{FF2B5EF4-FFF2-40B4-BE49-F238E27FC236}">
                  <a16:creationId xmlns:a16="http://schemas.microsoft.com/office/drawing/2014/main" id="{00000000-0008-0000-0B00-000001D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pt-PT" sz="1200" b="1" i="0" u="none" strike="noStrike" baseline="0">
                  <a:solidFill>
                    <a:srgbClr val="333399"/>
                  </a:solidFill>
                  <a:latin typeface="Calibri"/>
                  <a:cs typeface="Calibri"/>
                </a:rPr>
                <a:t>ir para</a:t>
              </a:r>
            </a:p>
            <a:p>
              <a:pPr algn="ctr" rtl="0">
                <a:defRPr sz="1000"/>
              </a:pPr>
              <a:r>
                <a:rPr lang="pt-PT" sz="1200" b="1" i="0" u="none" strike="noStrike" baseline="0">
                  <a:solidFill>
                    <a:srgbClr val="333399"/>
                  </a:solidFill>
                  <a:latin typeface="Calibri"/>
                  <a:cs typeface="Calibri"/>
                </a:rPr>
                <a:t>Sumário Espaços Verdes</a:t>
              </a:r>
            </a:p>
          </xdr:txBody>
        </xdr:sp>
        <xdr:clientData fPrintsWithSheet="0"/>
      </xdr:twoCellAnchor>
    </mc:Choice>
    <mc:Fallback/>
  </mc:AlternateContent>
  <xdr:twoCellAnchor editAs="oneCell">
    <xdr:from>
      <xdr:col>1</xdr:col>
      <xdr:colOff>257175</xdr:colOff>
      <xdr:row>1</xdr:row>
      <xdr:rowOff>133350</xdr:rowOff>
    </xdr:from>
    <xdr:to>
      <xdr:col>1</xdr:col>
      <xdr:colOff>2053590</xdr:colOff>
      <xdr:row>7</xdr:row>
      <xdr:rowOff>54182</xdr:rowOff>
    </xdr:to>
    <xdr:pic>
      <xdr:nvPicPr>
        <xdr:cNvPr id="4" name="Imagem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6775" y="314325"/>
          <a:ext cx="1796415" cy="100287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673100</xdr:colOff>
          <xdr:row>75</xdr:row>
          <xdr:rowOff>127000</xdr:rowOff>
        </xdr:from>
        <xdr:to>
          <xdr:col>10</xdr:col>
          <xdr:colOff>12700</xdr:colOff>
          <xdr:row>78</xdr:row>
          <xdr:rowOff>63500</xdr:rowOff>
        </xdr:to>
        <xdr:sp macro="" textlink="">
          <xdr:nvSpPr>
            <xdr:cNvPr id="56321" name="Button 1" hidden="1">
              <a:extLst>
                <a:ext uri="{63B3BB69-23CF-44E3-9099-C40C66FF867C}">
                  <a14:compatExt spid="_x0000_s56321"/>
                </a:ext>
                <a:ext uri="{FF2B5EF4-FFF2-40B4-BE49-F238E27FC236}">
                  <a16:creationId xmlns:a16="http://schemas.microsoft.com/office/drawing/2014/main" id="{00000000-0008-0000-0C00-000001D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pt-PT" sz="1200" b="1" i="0" u="none" strike="noStrike" baseline="0">
                  <a:solidFill>
                    <a:srgbClr val="333399"/>
                  </a:solidFill>
                  <a:latin typeface="Calibri"/>
                  <a:cs typeface="Calibri"/>
                </a:rPr>
                <a:t>ir para</a:t>
              </a:r>
            </a:p>
            <a:p>
              <a:pPr algn="ctr" rtl="0">
                <a:defRPr sz="1000"/>
              </a:pPr>
              <a:r>
                <a:rPr lang="pt-PT" sz="1200" b="1" i="0" u="none" strike="noStrike" baseline="0">
                  <a:solidFill>
                    <a:srgbClr val="333399"/>
                  </a:solidFill>
                  <a:latin typeface="Calibri"/>
                  <a:cs typeface="Calibri"/>
                </a:rPr>
                <a:t>Resultados Espaços Verdes</a:t>
              </a:r>
            </a:p>
          </xdr:txBody>
        </xdr:sp>
        <xdr:clientData fPrintsWithSheet="0"/>
      </xdr:twoCellAnchor>
    </mc:Choice>
    <mc:Fallback/>
  </mc:AlternateContent>
  <xdr:twoCellAnchor editAs="oneCell">
    <xdr:from>
      <xdr:col>1</xdr:col>
      <xdr:colOff>275167</xdr:colOff>
      <xdr:row>1</xdr:row>
      <xdr:rowOff>275166</xdr:rowOff>
    </xdr:from>
    <xdr:to>
      <xdr:col>1</xdr:col>
      <xdr:colOff>2075392</xdr:colOff>
      <xdr:row>6</xdr:row>
      <xdr:rowOff>19468</xdr:rowOff>
    </xdr:to>
    <xdr:pic>
      <xdr:nvPicPr>
        <xdr:cNvPr id="4" name="Imagem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0" y="455083"/>
          <a:ext cx="1796415" cy="101049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698500</xdr:colOff>
          <xdr:row>87</xdr:row>
          <xdr:rowOff>127000</xdr:rowOff>
        </xdr:from>
        <xdr:to>
          <xdr:col>7</xdr:col>
          <xdr:colOff>31750</xdr:colOff>
          <xdr:row>90</xdr:row>
          <xdr:rowOff>101600</xdr:rowOff>
        </xdr:to>
        <xdr:sp macro="" textlink="">
          <xdr:nvSpPr>
            <xdr:cNvPr id="57345" name="Button 1" hidden="1">
              <a:extLst>
                <a:ext uri="{63B3BB69-23CF-44E3-9099-C40C66FF867C}">
                  <a14:compatExt spid="_x0000_s57345"/>
                </a:ext>
                <a:ext uri="{FF2B5EF4-FFF2-40B4-BE49-F238E27FC236}">
                  <a16:creationId xmlns:a16="http://schemas.microsoft.com/office/drawing/2014/main" id="{00000000-0008-0000-0D00-000001E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pt-PT" sz="1200" b="1" i="0" u="none" strike="noStrike" baseline="0">
                  <a:solidFill>
                    <a:srgbClr val="333399"/>
                  </a:solidFill>
                  <a:latin typeface="Calibri"/>
                  <a:cs typeface="Calibri"/>
                </a:rPr>
                <a:t>ir para </a:t>
              </a:r>
            </a:p>
            <a:p>
              <a:pPr algn="ctr" rtl="0">
                <a:defRPr sz="1000"/>
              </a:pPr>
              <a:r>
                <a:rPr lang="pt-PT" sz="1200" b="1" i="0" u="none" strike="noStrike" baseline="0">
                  <a:solidFill>
                    <a:srgbClr val="333399"/>
                  </a:solidFill>
                  <a:latin typeface="Calibri"/>
                  <a:cs typeface="Calibri"/>
                </a:rPr>
                <a:t>NÍVEL MICRO</a:t>
              </a:r>
            </a:p>
          </xdr:txBody>
        </xdr:sp>
        <xdr:clientData fPrintsWithSheet="0"/>
      </xdr:twoCellAnchor>
    </mc:Choice>
    <mc:Fallback/>
  </mc:AlternateContent>
  <xdr:twoCellAnchor>
    <xdr:from>
      <xdr:col>1</xdr:col>
      <xdr:colOff>119062</xdr:colOff>
      <xdr:row>15</xdr:row>
      <xdr:rowOff>210502</xdr:rowOff>
    </xdr:from>
    <xdr:to>
      <xdr:col>6</xdr:col>
      <xdr:colOff>3308032</xdr:colOff>
      <xdr:row>20</xdr:row>
      <xdr:rowOff>821530</xdr:rowOff>
    </xdr:to>
    <xdr:graphicFrame macro="">
      <xdr:nvGraphicFramePr>
        <xdr:cNvPr id="5" name="Gráfico 3">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323850</xdr:colOff>
      <xdr:row>1</xdr:row>
      <xdr:rowOff>209550</xdr:rowOff>
    </xdr:from>
    <xdr:to>
      <xdr:col>2</xdr:col>
      <xdr:colOff>19050</xdr:colOff>
      <xdr:row>5</xdr:row>
      <xdr:rowOff>134192</xdr:rowOff>
    </xdr:to>
    <xdr:pic>
      <xdr:nvPicPr>
        <xdr:cNvPr id="6" name="Imagem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33450" y="390525"/>
          <a:ext cx="1800225" cy="100668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228177</xdr:colOff>
      <xdr:row>1</xdr:row>
      <xdr:rowOff>120015</xdr:rowOff>
    </xdr:from>
    <xdr:to>
      <xdr:col>2</xdr:col>
      <xdr:colOff>54989</xdr:colOff>
      <xdr:row>6</xdr:row>
      <xdr:rowOff>38204</xdr:rowOff>
    </xdr:to>
    <xdr:pic>
      <xdr:nvPicPr>
        <xdr:cNvPr id="2" name="Picture 2">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837777" y="302895"/>
          <a:ext cx="1941362" cy="119263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1</xdr:col>
      <xdr:colOff>71967</xdr:colOff>
      <xdr:row>1</xdr:row>
      <xdr:rowOff>38100</xdr:rowOff>
    </xdr:from>
    <xdr:ext cx="1928027" cy="1196444"/>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679662" y="219075"/>
          <a:ext cx="1928027" cy="1196444"/>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95250</xdr:colOff>
      <xdr:row>1</xdr:row>
      <xdr:rowOff>133350</xdr:rowOff>
    </xdr:from>
    <xdr:to>
      <xdr:col>4</xdr:col>
      <xdr:colOff>62865</xdr:colOff>
      <xdr:row>7</xdr:row>
      <xdr:rowOff>59897</xdr:rowOff>
    </xdr:to>
    <xdr:pic>
      <xdr:nvPicPr>
        <xdr:cNvPr id="5" name="Imagem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4850" y="323850"/>
          <a:ext cx="1798320" cy="1016207"/>
        </a:xfrm>
        <a:prstGeom prst="rect">
          <a:avLst/>
        </a:prstGeom>
      </xdr:spPr>
    </xdr:pic>
    <xdr:clientData/>
  </xdr:twoCellAnchor>
  <xdr:twoCellAnchor editAs="oneCell">
    <xdr:from>
      <xdr:col>1</xdr:col>
      <xdr:colOff>200025</xdr:colOff>
      <xdr:row>29</xdr:row>
      <xdr:rowOff>4763</xdr:rowOff>
    </xdr:from>
    <xdr:to>
      <xdr:col>16</xdr:col>
      <xdr:colOff>437515</xdr:colOff>
      <xdr:row>59</xdr:row>
      <xdr:rowOff>159068</xdr:rowOff>
    </xdr:to>
    <xdr:pic>
      <xdr:nvPicPr>
        <xdr:cNvPr id="9" name="Graphic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847725" y="5748338"/>
          <a:ext cx="9956800" cy="56007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14</xdr:col>
          <xdr:colOff>31750</xdr:colOff>
          <xdr:row>36</xdr:row>
          <xdr:rowOff>88900</xdr:rowOff>
        </xdr:from>
        <xdr:to>
          <xdr:col>17</xdr:col>
          <xdr:colOff>0</xdr:colOff>
          <xdr:row>42</xdr:row>
          <xdr:rowOff>88900</xdr:rowOff>
        </xdr:to>
        <xdr:sp macro="" textlink="">
          <xdr:nvSpPr>
            <xdr:cNvPr id="46083" name="Button 3" hidden="1">
              <a:extLst>
                <a:ext uri="{63B3BB69-23CF-44E3-9099-C40C66FF867C}">
                  <a14:compatExt spid="_x0000_s46083"/>
                </a:ext>
                <a:ext uri="{FF2B5EF4-FFF2-40B4-BE49-F238E27FC236}">
                  <a16:creationId xmlns:a16="http://schemas.microsoft.com/office/drawing/2014/main" id="{00000000-0008-0000-0200-000003B40000}"/>
                </a:ext>
              </a:extLst>
            </xdr:cNvPr>
            <xdr:cNvSpPr/>
          </xdr:nvSpPr>
          <xdr:spPr bwMode="auto">
            <a:xfrm>
              <a:off x="0" y="0"/>
              <a:ext cx="0" cy="0"/>
            </a:xfrm>
            <a:prstGeom prst="rect">
              <a:avLst/>
            </a:prstGeom>
            <a:noFill/>
            <a:ln w="9525">
              <a:miter lim="800000"/>
              <a:headEnd/>
              <a:tailEnd/>
            </a:ln>
          </xdr:spPr>
          <xdr:txBody>
            <a:bodyPr vertOverflow="clip" wrap="square" lIns="45720" tIns="45720" rIns="45720" bIns="45720" anchor="ctr" upright="1"/>
            <a:lstStyle/>
            <a:p>
              <a:pPr algn="ctr" rtl="0">
                <a:defRPr sz="1000"/>
              </a:pPr>
              <a:r>
                <a:rPr lang="pt-PT" sz="1400" b="1" i="0" u="none" strike="noStrike" baseline="0">
                  <a:solidFill>
                    <a:srgbClr val="333399"/>
                  </a:solidFill>
                  <a:latin typeface="Calibri"/>
                  <a:cs typeface="Calibri"/>
                </a:rPr>
                <a:t>ir para</a:t>
              </a:r>
            </a:p>
            <a:p>
              <a:pPr algn="ctr" rtl="0">
                <a:defRPr sz="1000"/>
              </a:pPr>
              <a:r>
                <a:rPr lang="pt-PT" sz="1400" b="1" i="0" u="none" strike="noStrike" baseline="0">
                  <a:solidFill>
                    <a:srgbClr val="333399"/>
                  </a:solidFill>
                  <a:latin typeface="Calibri"/>
                  <a:cs typeface="Calibri"/>
                </a:rPr>
                <a:t>NÍVEL MACRO</a:t>
              </a:r>
            </a:p>
          </xdr:txBody>
        </xdr:sp>
        <xdr:clientData fPrintsWithSheet="0"/>
      </xdr:twoCellAnchor>
    </mc:Choice>
    <mc:Fallback/>
  </mc:AlternateContent>
  <xdr:twoCellAnchor editAs="oneCell">
    <xdr:from>
      <xdr:col>1</xdr:col>
      <xdr:colOff>114300</xdr:colOff>
      <xdr:row>1</xdr:row>
      <xdr:rowOff>133350</xdr:rowOff>
    </xdr:from>
    <xdr:to>
      <xdr:col>4</xdr:col>
      <xdr:colOff>83820</xdr:colOff>
      <xdr:row>7</xdr:row>
      <xdr:rowOff>65612</xdr:rowOff>
    </xdr:to>
    <xdr:pic>
      <xdr:nvPicPr>
        <xdr:cNvPr id="4" name="Imagem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3900" y="323850"/>
          <a:ext cx="1798320" cy="101811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14</xdr:col>
          <xdr:colOff>50800</xdr:colOff>
          <xdr:row>77</xdr:row>
          <xdr:rowOff>114300</xdr:rowOff>
        </xdr:from>
        <xdr:to>
          <xdr:col>17</xdr:col>
          <xdr:colOff>12700</xdr:colOff>
          <xdr:row>80</xdr:row>
          <xdr:rowOff>50800</xdr:rowOff>
        </xdr:to>
        <xdr:sp macro="" textlink="">
          <xdr:nvSpPr>
            <xdr:cNvPr id="47105" name="Button 1" hidden="1">
              <a:extLst>
                <a:ext uri="{63B3BB69-23CF-44E3-9099-C40C66FF867C}">
                  <a14:compatExt spid="_x0000_s47105"/>
                </a:ext>
                <a:ext uri="{FF2B5EF4-FFF2-40B4-BE49-F238E27FC236}">
                  <a16:creationId xmlns:a16="http://schemas.microsoft.com/office/drawing/2014/main" id="{00000000-0008-0000-0300-000001B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pt-PT" sz="1200" b="1" i="0" u="none" strike="noStrike" baseline="0">
                  <a:solidFill>
                    <a:srgbClr val="333399"/>
                  </a:solidFill>
                  <a:latin typeface="Calibri"/>
                  <a:cs typeface="Calibri"/>
                </a:rPr>
                <a:t>ir para </a:t>
              </a:r>
            </a:p>
            <a:p>
              <a:pPr algn="ctr" rtl="0">
                <a:defRPr sz="1000"/>
              </a:pPr>
              <a:r>
                <a:rPr lang="pt-PT" sz="1200" b="1" i="0" u="none" strike="noStrike" baseline="0">
                  <a:solidFill>
                    <a:srgbClr val="333399"/>
                  </a:solidFill>
                  <a:latin typeface="Calibri"/>
                  <a:cs typeface="Calibri"/>
                </a:rPr>
                <a:t>NÍVEL MESO</a:t>
              </a:r>
            </a:p>
          </xdr:txBody>
        </xdr:sp>
        <xdr:clientData fPrintsWithSheet="0"/>
      </xdr:twoCellAnchor>
    </mc:Choice>
    <mc:Fallback/>
  </mc:AlternateContent>
  <xdr:twoCellAnchor editAs="oneCell">
    <xdr:from>
      <xdr:col>2</xdr:col>
      <xdr:colOff>190500</xdr:colOff>
      <xdr:row>28</xdr:row>
      <xdr:rowOff>95250</xdr:rowOff>
    </xdr:from>
    <xdr:to>
      <xdr:col>16</xdr:col>
      <xdr:colOff>208597</xdr:colOff>
      <xdr:row>57</xdr:row>
      <xdr:rowOff>7084</xdr:rowOff>
    </xdr:to>
    <xdr:pic>
      <xdr:nvPicPr>
        <xdr:cNvPr id="6" name="Graphic 4">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409700" y="5810250"/>
          <a:ext cx="8552497" cy="5160109"/>
        </a:xfrm>
        <a:prstGeom prst="rect">
          <a:avLst/>
        </a:prstGeom>
      </xdr:spPr>
    </xdr:pic>
    <xdr:clientData/>
  </xdr:twoCellAnchor>
  <xdr:twoCellAnchor editAs="oneCell">
    <xdr:from>
      <xdr:col>1</xdr:col>
      <xdr:colOff>142875</xdr:colOff>
      <xdr:row>1</xdr:row>
      <xdr:rowOff>123825</xdr:rowOff>
    </xdr:from>
    <xdr:to>
      <xdr:col>4</xdr:col>
      <xdr:colOff>112395</xdr:colOff>
      <xdr:row>7</xdr:row>
      <xdr:rowOff>54182</xdr:rowOff>
    </xdr:to>
    <xdr:pic>
      <xdr:nvPicPr>
        <xdr:cNvPr id="5" name="Imagem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52475" y="314325"/>
          <a:ext cx="1798320" cy="101620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14</xdr:col>
          <xdr:colOff>38100</xdr:colOff>
          <xdr:row>79</xdr:row>
          <xdr:rowOff>146050</xdr:rowOff>
        </xdr:from>
        <xdr:to>
          <xdr:col>17</xdr:col>
          <xdr:colOff>12700</xdr:colOff>
          <xdr:row>82</xdr:row>
          <xdr:rowOff>76200</xdr:rowOff>
        </xdr:to>
        <xdr:sp macro="" textlink="">
          <xdr:nvSpPr>
            <xdr:cNvPr id="48129" name="Button 1" hidden="1">
              <a:extLst>
                <a:ext uri="{63B3BB69-23CF-44E3-9099-C40C66FF867C}">
                  <a14:compatExt spid="_x0000_s48129"/>
                </a:ext>
                <a:ext uri="{FF2B5EF4-FFF2-40B4-BE49-F238E27FC236}">
                  <a16:creationId xmlns:a16="http://schemas.microsoft.com/office/drawing/2014/main" id="{00000000-0008-0000-0400-000001B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pt-PT" sz="1200" b="1" i="0" u="none" strike="noStrike" baseline="0">
                  <a:solidFill>
                    <a:srgbClr val="333399"/>
                  </a:solidFill>
                  <a:latin typeface="Calibri"/>
                  <a:cs typeface="Calibri"/>
                </a:rPr>
                <a:t>ir para </a:t>
              </a:r>
            </a:p>
            <a:p>
              <a:pPr algn="ctr" rtl="0">
                <a:defRPr sz="1000"/>
              </a:pPr>
              <a:r>
                <a:rPr lang="pt-PT" sz="1200" b="1" i="0" u="none" strike="noStrike" baseline="0">
                  <a:solidFill>
                    <a:srgbClr val="333399"/>
                  </a:solidFill>
                  <a:latin typeface="Calibri"/>
                  <a:cs typeface="Calibri"/>
                </a:rPr>
                <a:t>NÍVEL MICRO</a:t>
              </a:r>
            </a:p>
          </xdr:txBody>
        </xdr:sp>
        <xdr:clientData fPrintsWithSheet="0"/>
      </xdr:twoCellAnchor>
    </mc:Choice>
    <mc:Fallback/>
  </mc:AlternateContent>
  <xdr:twoCellAnchor editAs="oneCell">
    <xdr:from>
      <xdr:col>1</xdr:col>
      <xdr:colOff>247650</xdr:colOff>
      <xdr:row>28</xdr:row>
      <xdr:rowOff>152400</xdr:rowOff>
    </xdr:from>
    <xdr:to>
      <xdr:col>16</xdr:col>
      <xdr:colOff>372322</xdr:colOff>
      <xdr:row>59</xdr:row>
      <xdr:rowOff>135255</xdr:rowOff>
    </xdr:to>
    <xdr:pic>
      <xdr:nvPicPr>
        <xdr:cNvPr id="6" name="Graphic 2">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857250" y="2924175"/>
          <a:ext cx="9268672" cy="5593080"/>
        </a:xfrm>
        <a:prstGeom prst="rect">
          <a:avLst/>
        </a:prstGeom>
      </xdr:spPr>
    </xdr:pic>
    <xdr:clientData/>
  </xdr:twoCellAnchor>
  <xdr:twoCellAnchor editAs="oneCell">
    <xdr:from>
      <xdr:col>1</xdr:col>
      <xdr:colOff>133350</xdr:colOff>
      <xdr:row>1</xdr:row>
      <xdr:rowOff>123825</xdr:rowOff>
    </xdr:from>
    <xdr:to>
      <xdr:col>4</xdr:col>
      <xdr:colOff>106680</xdr:colOff>
      <xdr:row>7</xdr:row>
      <xdr:rowOff>56087</xdr:rowOff>
    </xdr:to>
    <xdr:pic>
      <xdr:nvPicPr>
        <xdr:cNvPr id="5" name="Imagem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42950" y="314325"/>
          <a:ext cx="1802130" cy="101811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152400</xdr:colOff>
          <xdr:row>89</xdr:row>
          <xdr:rowOff>107950</xdr:rowOff>
        </xdr:from>
        <xdr:to>
          <xdr:col>7</xdr:col>
          <xdr:colOff>469900</xdr:colOff>
          <xdr:row>92</xdr:row>
          <xdr:rowOff>50800</xdr:rowOff>
        </xdr:to>
        <xdr:sp macro="" textlink="">
          <xdr:nvSpPr>
            <xdr:cNvPr id="49153" name="Button 1" hidden="1">
              <a:extLst>
                <a:ext uri="{63B3BB69-23CF-44E3-9099-C40C66FF867C}">
                  <a14:compatExt spid="_x0000_s49153"/>
                </a:ext>
                <a:ext uri="{FF2B5EF4-FFF2-40B4-BE49-F238E27FC236}">
                  <a16:creationId xmlns:a16="http://schemas.microsoft.com/office/drawing/2014/main" id="{00000000-0008-0000-0500-000001C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pt-PT" sz="1200" b="1" i="0" u="none" strike="noStrike" baseline="0">
                  <a:solidFill>
                    <a:srgbClr val="333399"/>
                  </a:solidFill>
                  <a:latin typeface="Calibri"/>
                  <a:cs typeface="Calibri"/>
                </a:rPr>
                <a:t>ir para </a:t>
              </a:r>
            </a:p>
            <a:p>
              <a:pPr algn="ctr" rtl="0">
                <a:defRPr sz="1000"/>
              </a:pPr>
              <a:r>
                <a:rPr lang="pt-PT" sz="1200" b="1" i="0" u="none" strike="noStrike" baseline="0">
                  <a:solidFill>
                    <a:srgbClr val="333399"/>
                  </a:solidFill>
                  <a:latin typeface="Calibri"/>
                  <a:cs typeface="Calibri"/>
                </a:rPr>
                <a:t>Sumário Alimentação|Catering</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127000</xdr:colOff>
          <xdr:row>89</xdr:row>
          <xdr:rowOff>101600</xdr:rowOff>
        </xdr:from>
        <xdr:to>
          <xdr:col>14</xdr:col>
          <xdr:colOff>444500</xdr:colOff>
          <xdr:row>92</xdr:row>
          <xdr:rowOff>38100</xdr:rowOff>
        </xdr:to>
        <xdr:sp macro="" textlink="">
          <xdr:nvSpPr>
            <xdr:cNvPr id="49154" name="Button 2" hidden="1">
              <a:extLst>
                <a:ext uri="{63B3BB69-23CF-44E3-9099-C40C66FF867C}">
                  <a14:compatExt spid="_x0000_s49154"/>
                </a:ext>
                <a:ext uri="{FF2B5EF4-FFF2-40B4-BE49-F238E27FC236}">
                  <a16:creationId xmlns:a16="http://schemas.microsoft.com/office/drawing/2014/main" id="{00000000-0008-0000-0500-000002C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pt-PT" sz="1200" b="1" i="0" u="none" strike="noStrike" baseline="0">
                  <a:solidFill>
                    <a:srgbClr val="333399"/>
                  </a:solidFill>
                  <a:latin typeface="Calibri"/>
                  <a:cs typeface="Calibri"/>
                </a:rPr>
                <a:t>ir para</a:t>
              </a:r>
            </a:p>
            <a:p>
              <a:pPr algn="ctr" rtl="0">
                <a:defRPr sz="1000"/>
              </a:pPr>
              <a:r>
                <a:rPr lang="pt-PT" sz="1200" b="1" i="0" u="none" strike="noStrike" baseline="0">
                  <a:solidFill>
                    <a:srgbClr val="333399"/>
                  </a:solidFill>
                  <a:latin typeface="Calibri"/>
                  <a:cs typeface="Calibri"/>
                </a:rPr>
                <a:t>Sumário Espaços Verdes</a:t>
              </a:r>
            </a:p>
          </xdr:txBody>
        </xdr:sp>
        <xdr:clientData fPrintsWithSheet="0"/>
      </xdr:twoCellAnchor>
    </mc:Choice>
    <mc:Fallback/>
  </mc:AlternateContent>
  <xdr:twoCellAnchor editAs="oneCell">
    <xdr:from>
      <xdr:col>1</xdr:col>
      <xdr:colOff>142875</xdr:colOff>
      <xdr:row>1</xdr:row>
      <xdr:rowOff>123825</xdr:rowOff>
    </xdr:from>
    <xdr:to>
      <xdr:col>4</xdr:col>
      <xdr:colOff>116205</xdr:colOff>
      <xdr:row>7</xdr:row>
      <xdr:rowOff>59897</xdr:rowOff>
    </xdr:to>
    <xdr:pic>
      <xdr:nvPicPr>
        <xdr:cNvPr id="7" name="Imagem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2475" y="314325"/>
          <a:ext cx="1802130" cy="1021922"/>
        </a:xfrm>
        <a:prstGeom prst="rect">
          <a:avLst/>
        </a:prstGeom>
      </xdr:spPr>
    </xdr:pic>
    <xdr:clientData/>
  </xdr:twoCellAnchor>
  <xdr:twoCellAnchor editAs="oneCell">
    <xdr:from>
      <xdr:col>1</xdr:col>
      <xdr:colOff>186263</xdr:colOff>
      <xdr:row>38</xdr:row>
      <xdr:rowOff>76199</xdr:rowOff>
    </xdr:from>
    <xdr:to>
      <xdr:col>16</xdr:col>
      <xdr:colOff>436033</xdr:colOff>
      <xdr:row>69</xdr:row>
      <xdr:rowOff>71438</xdr:rowOff>
    </xdr:to>
    <xdr:pic>
      <xdr:nvPicPr>
        <xdr:cNvPr id="4" name="Graphic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833963" y="8753474"/>
          <a:ext cx="9965270" cy="560546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241300</xdr:colOff>
          <xdr:row>89</xdr:row>
          <xdr:rowOff>114300</xdr:rowOff>
        </xdr:from>
        <xdr:to>
          <xdr:col>10</xdr:col>
          <xdr:colOff>12700</xdr:colOff>
          <xdr:row>92</xdr:row>
          <xdr:rowOff>50800</xdr:rowOff>
        </xdr:to>
        <xdr:sp macro="" textlink="">
          <xdr:nvSpPr>
            <xdr:cNvPr id="50179" name="Button 3" hidden="1">
              <a:extLst>
                <a:ext uri="{63B3BB69-23CF-44E3-9099-C40C66FF867C}">
                  <a14:compatExt spid="_x0000_s50179"/>
                </a:ext>
                <a:ext uri="{FF2B5EF4-FFF2-40B4-BE49-F238E27FC236}">
                  <a16:creationId xmlns:a16="http://schemas.microsoft.com/office/drawing/2014/main" id="{00000000-0008-0000-0600-000003C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pt-PT" sz="1200" b="1" i="0" u="none" strike="noStrike" baseline="0">
                  <a:solidFill>
                    <a:srgbClr val="333399"/>
                  </a:solidFill>
                  <a:latin typeface="Calibri"/>
                  <a:cs typeface="Calibri"/>
                </a:rPr>
                <a:t>ir para </a:t>
              </a:r>
            </a:p>
            <a:p>
              <a:pPr algn="ctr" rtl="0">
                <a:defRPr sz="1000"/>
              </a:pPr>
              <a:r>
                <a:rPr lang="pt-PT" sz="1200" b="1" i="0" u="none" strike="noStrike" baseline="0">
                  <a:solidFill>
                    <a:srgbClr val="333399"/>
                  </a:solidFill>
                  <a:latin typeface="Calibri"/>
                  <a:cs typeface="Calibri"/>
                </a:rPr>
                <a:t>Critérios Alimentação|Catering</a:t>
              </a:r>
            </a:p>
          </xdr:txBody>
        </xdr:sp>
        <xdr:clientData fPrintsWithSheet="0"/>
      </xdr:twoCellAnchor>
    </mc:Choice>
    <mc:Fallback/>
  </mc:AlternateContent>
  <xdr:twoCellAnchor editAs="oneCell">
    <xdr:from>
      <xdr:col>1</xdr:col>
      <xdr:colOff>231322</xdr:colOff>
      <xdr:row>1</xdr:row>
      <xdr:rowOff>312965</xdr:rowOff>
    </xdr:from>
    <xdr:to>
      <xdr:col>1</xdr:col>
      <xdr:colOff>2035357</xdr:colOff>
      <xdr:row>6</xdr:row>
      <xdr:rowOff>59898</xdr:rowOff>
    </xdr:to>
    <xdr:pic>
      <xdr:nvPicPr>
        <xdr:cNvPr id="5" name="Imagem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3643" y="489858"/>
          <a:ext cx="1796415" cy="101620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8</xdr:col>
          <xdr:colOff>1625600</xdr:colOff>
          <xdr:row>108</xdr:row>
          <xdr:rowOff>63500</xdr:rowOff>
        </xdr:from>
        <xdr:to>
          <xdr:col>11</xdr:col>
          <xdr:colOff>12700</xdr:colOff>
          <xdr:row>110</xdr:row>
          <xdr:rowOff>190500</xdr:rowOff>
        </xdr:to>
        <xdr:sp macro="" textlink="">
          <xdr:nvSpPr>
            <xdr:cNvPr id="26630" name="Button 6" hidden="1">
              <a:extLst>
                <a:ext uri="{63B3BB69-23CF-44E3-9099-C40C66FF867C}">
                  <a14:compatExt spid="_x0000_s26630"/>
                </a:ext>
                <a:ext uri="{FF2B5EF4-FFF2-40B4-BE49-F238E27FC236}">
                  <a16:creationId xmlns:a16="http://schemas.microsoft.com/office/drawing/2014/main" id="{00000000-0008-0000-0700-0000066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pt-PT" sz="1200" b="1" i="0" u="none" strike="noStrike" baseline="0">
                  <a:solidFill>
                    <a:srgbClr val="333399"/>
                  </a:solidFill>
                  <a:latin typeface="Calibri"/>
                  <a:cs typeface="Calibri"/>
                </a:rPr>
                <a:t>ir para </a:t>
              </a:r>
            </a:p>
            <a:p>
              <a:pPr algn="ctr" rtl="0">
                <a:defRPr sz="1000"/>
              </a:pPr>
              <a:r>
                <a:rPr lang="pt-PT" sz="1200" b="1" i="0" u="none" strike="noStrike" baseline="0">
                  <a:solidFill>
                    <a:srgbClr val="333399"/>
                  </a:solidFill>
                  <a:latin typeface="Calibri"/>
                  <a:cs typeface="Calibri"/>
                </a:rPr>
                <a:t>Sumário Alimentação|Catering</a:t>
              </a:r>
            </a:p>
          </xdr:txBody>
        </xdr:sp>
        <xdr:clientData fPrintsWithSheet="0"/>
      </xdr:twoCellAnchor>
    </mc:Choice>
    <mc:Fallback/>
  </mc:AlternateContent>
  <xdr:twoCellAnchor editAs="oneCell">
    <xdr:from>
      <xdr:col>1</xdr:col>
      <xdr:colOff>238125</xdr:colOff>
      <xdr:row>1</xdr:row>
      <xdr:rowOff>323850</xdr:rowOff>
    </xdr:from>
    <xdr:to>
      <xdr:col>1</xdr:col>
      <xdr:colOff>2038350</xdr:colOff>
      <xdr:row>6</xdr:row>
      <xdr:rowOff>56087</xdr:rowOff>
    </xdr:to>
    <xdr:pic>
      <xdr:nvPicPr>
        <xdr:cNvPr id="4" name="Imagem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7725" y="504825"/>
          <a:ext cx="1800225" cy="100858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647700</xdr:colOff>
          <xdr:row>81</xdr:row>
          <xdr:rowOff>152400</xdr:rowOff>
        </xdr:from>
        <xdr:to>
          <xdr:col>10</xdr:col>
          <xdr:colOff>31750</xdr:colOff>
          <xdr:row>84</xdr:row>
          <xdr:rowOff>88900</xdr:rowOff>
        </xdr:to>
        <xdr:sp macro="" textlink="">
          <xdr:nvSpPr>
            <xdr:cNvPr id="52230" name="Button 6" hidden="1">
              <a:extLst>
                <a:ext uri="{63B3BB69-23CF-44E3-9099-C40C66FF867C}">
                  <a14:compatExt spid="_x0000_s52230"/>
                </a:ext>
                <a:ext uri="{FF2B5EF4-FFF2-40B4-BE49-F238E27FC236}">
                  <a16:creationId xmlns:a16="http://schemas.microsoft.com/office/drawing/2014/main" id="{00000000-0008-0000-0800-000006C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pt-PT" sz="1200" b="1" i="0" u="none" strike="noStrike" baseline="0">
                  <a:solidFill>
                    <a:srgbClr val="333399"/>
                  </a:solidFill>
                  <a:latin typeface="Calibri"/>
                  <a:cs typeface="Calibri"/>
                </a:rPr>
                <a:t>ir para</a:t>
              </a:r>
            </a:p>
            <a:p>
              <a:pPr algn="ctr" rtl="0">
                <a:defRPr sz="1000"/>
              </a:pPr>
              <a:r>
                <a:rPr lang="pt-PT" sz="1200" b="1" i="0" u="none" strike="noStrike" baseline="0">
                  <a:solidFill>
                    <a:srgbClr val="333399"/>
                  </a:solidFill>
                  <a:latin typeface="Calibri"/>
                  <a:cs typeface="Calibri"/>
                </a:rPr>
                <a:t>Resultados Alimentação|Catering</a:t>
              </a:r>
            </a:p>
          </xdr:txBody>
        </xdr:sp>
        <xdr:clientData fPrintsWithSheet="0"/>
      </xdr:twoCellAnchor>
    </mc:Choice>
    <mc:Fallback/>
  </mc:AlternateContent>
  <xdr:twoCellAnchor editAs="oneCell">
    <xdr:from>
      <xdr:col>1</xdr:col>
      <xdr:colOff>285750</xdr:colOff>
      <xdr:row>1</xdr:row>
      <xdr:rowOff>323850</xdr:rowOff>
    </xdr:from>
    <xdr:to>
      <xdr:col>1</xdr:col>
      <xdr:colOff>2084070</xdr:colOff>
      <xdr:row>6</xdr:row>
      <xdr:rowOff>54182</xdr:rowOff>
    </xdr:to>
    <xdr:pic>
      <xdr:nvPicPr>
        <xdr:cNvPr id="4" name="Imagem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5350" y="504825"/>
          <a:ext cx="1800225" cy="101049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paula.trindade/AppData/Local/Microsoft/Windows/INetCache/Content.Outlook/NHIFA7YL/City%20Loops_circular%20procurement%20guidelines_05nov2020_2%20(0000000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ntents"/>
      <sheetName val="Summary Green Spaces Criteria"/>
      <sheetName val="Green Spaces criteria"/>
      <sheetName val="Porto Green Spaces Status"/>
      <sheetName val="Additional info"/>
      <sheetName val="Bibliography"/>
      <sheetName val="Dados"/>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trlProp" Target="../ctrlProps/ctrlProp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trlProp" Target="../ctrlProps/ctrlProp10.xml"/></Relationships>
</file>

<file path=xl/worksheets/_rels/sheet12.xml.rels><?xml version="1.0" encoding="UTF-8" standalone="yes"?>
<Relationships xmlns="http://schemas.openxmlformats.org/package/2006/relationships"><Relationship Id="rId26" Type="http://schemas.openxmlformats.org/officeDocument/2006/relationships/hyperlink" Target="https://ec.europa.eu/environment/gpp/pdf/191113_EU_GPP_criteria_for_public_space_maintenance_SWD_(404)_2019_final_PT.pdf" TargetMode="External"/><Relationship Id="rId21" Type="http://schemas.openxmlformats.org/officeDocument/2006/relationships/hyperlink" Target="https://ec.europa.eu/environment/gpp/pdf/191113_EU_GPP_criteria_for_public_space_maintenance_SWD_(404)_2019_final_PT.pdf" TargetMode="External"/><Relationship Id="rId42" Type="http://schemas.openxmlformats.org/officeDocument/2006/relationships/hyperlink" Target="https://ec.europa.eu/environment/gpp/pdf/191113_EU_GPP_criteria_for_public_space_maintenance_SWD_(404)_2019_final_PT.pdf" TargetMode="External"/><Relationship Id="rId47" Type="http://schemas.openxmlformats.org/officeDocument/2006/relationships/hyperlink" Target="https://ec.europa.eu/environment/gpp/pdf/191113_EU_GPP_criteria_for_public_space_maintenance_SWD_(404)_2019_final_PT.pdf" TargetMode="External"/><Relationship Id="rId63" Type="http://schemas.openxmlformats.org/officeDocument/2006/relationships/hyperlink" Target="https://ec.europa.eu/environment/gpp/pdf/191113_EU_GPP_criteria_for_public_space_maintenance_SWD_(404)_2019_final_PT.pdf" TargetMode="External"/><Relationship Id="rId68" Type="http://schemas.openxmlformats.org/officeDocument/2006/relationships/hyperlink" Target="https://ec.europa.eu/environment/gpp/pdf/191113_EU_GPP_criteria_for_public_space_maintenance_SWD_(404)_2019_final_PT.pdf" TargetMode="External"/><Relationship Id="rId7" Type="http://schemas.openxmlformats.org/officeDocument/2006/relationships/hyperlink" Target="https://ec.europa.eu/environment/gpp/pdf/191113_EU%20GPP%20criteria%20for%20public%20space%20maintenance_SWD%20(404)%202019%20final.pdf" TargetMode="External"/><Relationship Id="rId71" Type="http://schemas.openxmlformats.org/officeDocument/2006/relationships/vmlDrawing" Target="../drawings/vmlDrawing10.vml"/><Relationship Id="rId2" Type="http://schemas.openxmlformats.org/officeDocument/2006/relationships/hyperlink" Target="https://ec.europa.eu/environment/gpp/pdf/191113_EU_GPP_criteria_for_public_space_maintenance_SWD_(404)_2019_final_PT.pdf" TargetMode="External"/><Relationship Id="rId16" Type="http://schemas.openxmlformats.org/officeDocument/2006/relationships/hyperlink" Target="https://ec.europa.eu/environment/gpp/pdf/191113_EU_GPP_criteria_for_public_space_maintenance_SWD_(404)_2019_final_PT.pdf" TargetMode="External"/><Relationship Id="rId29" Type="http://schemas.openxmlformats.org/officeDocument/2006/relationships/hyperlink" Target="https://ec.europa.eu/environment/gpp/pdf/191113_EU_GPP_criteria_for_public_space_maintenance_SWD_(404)_2019_final_PT.pdf" TargetMode="External"/><Relationship Id="rId11" Type="http://schemas.openxmlformats.org/officeDocument/2006/relationships/hyperlink" Target="https://ec.europa.eu/environment/gpp/pdf/191113_EU_GPP_criteria_for_public_space_maintenance_SWD_(404)_2019_final_PT.pdf" TargetMode="External"/><Relationship Id="rId24" Type="http://schemas.openxmlformats.org/officeDocument/2006/relationships/hyperlink" Target="https://ec.europa.eu/environment/gpp/pdf/191113_EU_GPP_criteria_for_public_space_maintenance_SWD_(404)_2019_final_PT.pdf" TargetMode="External"/><Relationship Id="rId32" Type="http://schemas.openxmlformats.org/officeDocument/2006/relationships/hyperlink" Target="https://ec.europa.eu/environment/gpp/pdf/191113_EU_GPP_criteria_for_public_space_maintenance_SWD_(404)_2019_final_PT.pdf" TargetMode="External"/><Relationship Id="rId37" Type="http://schemas.openxmlformats.org/officeDocument/2006/relationships/hyperlink" Target="https://ec.europa.eu/environment/gpp/pdf/191113_EU_GPP_criteria_for_public_space_maintenance_SWD_(404)_2019_final_PT.pdf" TargetMode="External"/><Relationship Id="rId40" Type="http://schemas.openxmlformats.org/officeDocument/2006/relationships/hyperlink" Target="https://ec.europa.eu/environment/gpp/pdf/191113_EU_GPP_criteria_for_public_space_maintenance_SWD_(404)_2019_final_PT.pdf" TargetMode="External"/><Relationship Id="rId45" Type="http://schemas.openxmlformats.org/officeDocument/2006/relationships/hyperlink" Target="https://ec.europa.eu/environment/gpp/pdf/191113_EU_GPP_criteria_for_public_space_maintenance_SWD_(404)_2019_final_PT.pdf" TargetMode="External"/><Relationship Id="rId53" Type="http://schemas.openxmlformats.org/officeDocument/2006/relationships/hyperlink" Target="https://ec.europa.eu/environment/gpp/pdf/191113_EU_GPP_criteria_for_public_space_maintenance_SWD_(404)_2019_final_PT.pdf" TargetMode="External"/><Relationship Id="rId58" Type="http://schemas.openxmlformats.org/officeDocument/2006/relationships/hyperlink" Target="https://ec.europa.eu/environment/gpp/pdf/191113_EU_GPP_criteria_for_public_space_maintenance_SWD_(404)_2019_final_PT.pdf" TargetMode="External"/><Relationship Id="rId66" Type="http://schemas.openxmlformats.org/officeDocument/2006/relationships/hyperlink" Target="https://ec.europa.eu/environment/gpp/pdf/191113_EU_GPP_criteria_for_public_space_maintenance_SWD_(404)_2019_final_PT.pdf" TargetMode="External"/><Relationship Id="rId5" Type="http://schemas.openxmlformats.org/officeDocument/2006/relationships/hyperlink" Target="https://ec.europa.eu/environment/gpp/pdf/191113_EU%20GPP%20criteria%20for%20public%20space%20maintenance_SWD%20(404)%202019%20final.pdf" TargetMode="External"/><Relationship Id="rId61" Type="http://schemas.openxmlformats.org/officeDocument/2006/relationships/hyperlink" Target="https://ec.europa.eu/environment/gpp/pdf/191113_EU_GPP_criteria_for_public_space_maintenance_SWD_(404)_2019_final_PT.pdf" TargetMode="External"/><Relationship Id="rId19" Type="http://schemas.openxmlformats.org/officeDocument/2006/relationships/hyperlink" Target="https://ec.europa.eu/environment/gpp/pdf/191113_EU_GPP_criteria_for_public_space_maintenance_SWD_(404)_2019_final_PT.pdf" TargetMode="External"/><Relationship Id="rId14" Type="http://schemas.openxmlformats.org/officeDocument/2006/relationships/hyperlink" Target="https://ec.europa.eu/environment/gpp/pdf/191113_EU_GPP_criteria_for_public_space_maintenance_SWD_(404)_2019_final_PT.pdf" TargetMode="External"/><Relationship Id="rId22" Type="http://schemas.openxmlformats.org/officeDocument/2006/relationships/hyperlink" Target="https://ec.europa.eu/environment/gpp/pdf/191113_EU_GPP_criteria_for_public_space_maintenance_SWD_(404)_2019_final_PT.pdf" TargetMode="External"/><Relationship Id="rId27" Type="http://schemas.openxmlformats.org/officeDocument/2006/relationships/hyperlink" Target="https://ec.europa.eu/environment/gpp/pdf/191113_EU_GPP_criteria_for_public_space_maintenance_SWD_(404)_2019_final_PT.pdf" TargetMode="External"/><Relationship Id="rId30" Type="http://schemas.openxmlformats.org/officeDocument/2006/relationships/hyperlink" Target="https://ec.europa.eu/environment/gpp/pdf/191113_EU_GPP_criteria_for_public_space_maintenance_SWD_(404)_2019_final_PT.pdf" TargetMode="External"/><Relationship Id="rId35" Type="http://schemas.openxmlformats.org/officeDocument/2006/relationships/hyperlink" Target="https://ec.europa.eu/environment/gpp/pdf/191113_EU_GPP_criteria_for_public_space_maintenance_SWD_(404)_2019_final_PT.pdf" TargetMode="External"/><Relationship Id="rId43" Type="http://schemas.openxmlformats.org/officeDocument/2006/relationships/hyperlink" Target="https://ec.europa.eu/environment/gpp/pdf/191113_EU_GPP_criteria_for_public_space_maintenance_SWD_(404)_2019_final_PT.pdf" TargetMode="External"/><Relationship Id="rId48" Type="http://schemas.openxmlformats.org/officeDocument/2006/relationships/hyperlink" Target="https://ec.europa.eu/environment/gpp/pdf/191113_EU_GPP_criteria_for_public_space_maintenance_SWD_(404)_2019_final_PT.pdf" TargetMode="External"/><Relationship Id="rId56" Type="http://schemas.openxmlformats.org/officeDocument/2006/relationships/hyperlink" Target="https://ec.europa.eu/environment/gpp/pdf/191113_EU_GPP_criteria_for_public_space_maintenance_SWD_(404)_2019_final_PT.pdf" TargetMode="External"/><Relationship Id="rId64" Type="http://schemas.openxmlformats.org/officeDocument/2006/relationships/hyperlink" Target="https://ec.europa.eu/environment/gpp/pdf/191113_EU_GPP_criteria_for_public_space_maintenance_SWD_(404)_2019_final_PT.pdf" TargetMode="External"/><Relationship Id="rId69" Type="http://schemas.openxmlformats.org/officeDocument/2006/relationships/printerSettings" Target="../printerSettings/printerSettings12.bin"/><Relationship Id="rId8" Type="http://schemas.openxmlformats.org/officeDocument/2006/relationships/hyperlink" Target="https://ec.europa.eu/environment/gpp/pdf/191113_EU%20GPP%20criteria%20for%20public%20space%20maintenance_SWD%20(404)%202019%20final.pdf" TargetMode="External"/><Relationship Id="rId51" Type="http://schemas.openxmlformats.org/officeDocument/2006/relationships/hyperlink" Target="https://ec.europa.eu/environment/gpp/pdf/191113_EU_GPP_criteria_for_public_space_maintenance_SWD_(404)_2019_final_PT.pdf" TargetMode="External"/><Relationship Id="rId72" Type="http://schemas.openxmlformats.org/officeDocument/2006/relationships/ctrlProp" Target="../ctrlProps/ctrlProp11.xml"/><Relationship Id="rId3" Type="http://schemas.openxmlformats.org/officeDocument/2006/relationships/hyperlink" Target="https://ec.europa.eu/environment/gpp/pdf/191113_EU_GPP_criteria_for_public_space_maintenance_SWD_(404)_2019_final_PT.pdf" TargetMode="External"/><Relationship Id="rId12" Type="http://schemas.openxmlformats.org/officeDocument/2006/relationships/hyperlink" Target="https://ec.europa.eu/environment/gpp/pdf/191113_EU_GPP_criteria_for_public_space_maintenance_SWD_(404)_2019_final_PT.pdf" TargetMode="External"/><Relationship Id="rId17" Type="http://schemas.openxmlformats.org/officeDocument/2006/relationships/hyperlink" Target="https://ec.europa.eu/environment/gpp/pdf/191113_EU_GPP_criteria_for_public_space_maintenance_SWD_(404)_2019_final_PT.pdf" TargetMode="External"/><Relationship Id="rId25" Type="http://schemas.openxmlformats.org/officeDocument/2006/relationships/hyperlink" Target="https://ec.europa.eu/environment/gpp/pdf/191113_EU_GPP_criteria_for_public_space_maintenance_SWD_(404)_2019_final_PT.pdf" TargetMode="External"/><Relationship Id="rId33" Type="http://schemas.openxmlformats.org/officeDocument/2006/relationships/hyperlink" Target="https://ec.europa.eu/environment/gpp/pdf/191113_EU_GPP_criteria_for_public_space_maintenance_SWD_(404)_2019_final_PT.pdf" TargetMode="External"/><Relationship Id="rId38" Type="http://schemas.openxmlformats.org/officeDocument/2006/relationships/hyperlink" Target="https://ec.europa.eu/environment/gpp/pdf/191113_EU_GPP_criteria_for_public_space_maintenance_SWD_(404)_2019_final_PT.pdf" TargetMode="External"/><Relationship Id="rId46" Type="http://schemas.openxmlformats.org/officeDocument/2006/relationships/hyperlink" Target="https://ec.europa.eu/environment/gpp/pdf/191113_EU_GPP_criteria_for_public_space_maintenance_SWD_(404)_2019_final_PT.pdf" TargetMode="External"/><Relationship Id="rId59" Type="http://schemas.openxmlformats.org/officeDocument/2006/relationships/hyperlink" Target="https://ec.europa.eu/environment/gpp/pdf/191113_EU_GPP_criteria_for_public_space_maintenance_SWD_(404)_2019_final_PT.pdf" TargetMode="External"/><Relationship Id="rId67" Type="http://schemas.openxmlformats.org/officeDocument/2006/relationships/hyperlink" Target="https://ec.europa.eu/environment/gpp/pdf/191113_EU_GPP_criteria_for_public_space_maintenance_SWD_(404)_2019_final_PT.pdf" TargetMode="External"/><Relationship Id="rId20" Type="http://schemas.openxmlformats.org/officeDocument/2006/relationships/hyperlink" Target="https://ec.europa.eu/environment/gpp/pdf/191113_EU_GPP_criteria_for_public_space_maintenance_SWD_(404)_2019_final_PT.pdf" TargetMode="External"/><Relationship Id="rId41" Type="http://schemas.openxmlformats.org/officeDocument/2006/relationships/hyperlink" Target="https://ec.europa.eu/environment/gpp/pdf/191113_EU_GPP_criteria_for_public_space_maintenance_SWD_(404)_2019_final_PT.pdf" TargetMode="External"/><Relationship Id="rId54" Type="http://schemas.openxmlformats.org/officeDocument/2006/relationships/hyperlink" Target="https://ec.europa.eu/environment/gpp/pdf/191113_EU_GPP_criteria_for_public_space_maintenance_SWD_(404)_2019_final_PT.pdf" TargetMode="External"/><Relationship Id="rId62" Type="http://schemas.openxmlformats.org/officeDocument/2006/relationships/hyperlink" Target="https://ec.europa.eu/environment/gpp/pdf/191113_EU_GPP_criteria_for_public_space_maintenance_SWD_(404)_2019_final_PT.pdf" TargetMode="External"/><Relationship Id="rId70" Type="http://schemas.openxmlformats.org/officeDocument/2006/relationships/drawing" Target="../drawings/drawing12.xml"/><Relationship Id="rId1" Type="http://schemas.openxmlformats.org/officeDocument/2006/relationships/hyperlink" Target="https://ec.europa.eu/environment/gpp/pdf/191113_EU_GPP_criteria_for_public_space_maintenance_SWD_(404)_2019_final_PT.pdf" TargetMode="External"/><Relationship Id="rId6" Type="http://schemas.openxmlformats.org/officeDocument/2006/relationships/hyperlink" Target="https://ec.europa.eu/environment/gpp/pdf/191113_EU%20GPP%20criteria%20for%20public%20space%20maintenance_SWD%20(404)%202019%20final.pdf" TargetMode="External"/><Relationship Id="rId15" Type="http://schemas.openxmlformats.org/officeDocument/2006/relationships/hyperlink" Target="https://ec.europa.eu/environment/gpp/pdf/191113_EU_GPP_criteria_for_public_space_maintenance_SWD_(404)_2019_final_PT.pdf" TargetMode="External"/><Relationship Id="rId23" Type="http://schemas.openxmlformats.org/officeDocument/2006/relationships/hyperlink" Target="https://ec.europa.eu/environment/gpp/pdf/191113_EU_GPP_criteria_for_public_space_maintenance_SWD_(404)_2019_final_PT.pdf" TargetMode="External"/><Relationship Id="rId28" Type="http://schemas.openxmlformats.org/officeDocument/2006/relationships/hyperlink" Target="https://ec.europa.eu/environment/gpp/pdf/191113_EU_GPP_criteria_for_public_space_maintenance_SWD_(404)_2019_final_PT.pdf" TargetMode="External"/><Relationship Id="rId36" Type="http://schemas.openxmlformats.org/officeDocument/2006/relationships/hyperlink" Target="https://ec.europa.eu/environment/gpp/pdf/191113_EU_GPP_criteria_for_public_space_maintenance_SWD_(404)_2019_final_PT.pdf" TargetMode="External"/><Relationship Id="rId49" Type="http://schemas.openxmlformats.org/officeDocument/2006/relationships/hyperlink" Target="https://ec.europa.eu/environment/gpp/pdf/191113_EU_GPP_criteria_for_public_space_maintenance_SWD_(404)_2019_final_PT.pdf" TargetMode="External"/><Relationship Id="rId57" Type="http://schemas.openxmlformats.org/officeDocument/2006/relationships/hyperlink" Target="https://ec.europa.eu/environment/gpp/pdf/191113_EU_GPP_criteria_for_public_space_maintenance_SWD_(404)_2019_final_PT.pdf" TargetMode="External"/><Relationship Id="rId10" Type="http://schemas.openxmlformats.org/officeDocument/2006/relationships/hyperlink" Target="https://ec.europa.eu/environment/gpp/pdf/191113_EU_GPP_criteria_for_public_space_maintenance_SWD_(404)_2019_final_PT.pdf" TargetMode="External"/><Relationship Id="rId31" Type="http://schemas.openxmlformats.org/officeDocument/2006/relationships/hyperlink" Target="https://ec.europa.eu/environment/gpp/pdf/191113_EU_GPP_criteria_for_public_space_maintenance_SWD_(404)_2019_final_PT.pdf" TargetMode="External"/><Relationship Id="rId44" Type="http://schemas.openxmlformats.org/officeDocument/2006/relationships/hyperlink" Target="https://ec.europa.eu/environment/gpp/pdf/191113_EU_GPP_criteria_for_public_space_maintenance_SWD_(404)_2019_final_PT.pdf" TargetMode="External"/><Relationship Id="rId52" Type="http://schemas.openxmlformats.org/officeDocument/2006/relationships/hyperlink" Target="https://ec.europa.eu/environment/gpp/pdf/191113_EU_GPP_criteria_for_public_space_maintenance_SWD_(404)_2019_final_PT.pdf" TargetMode="External"/><Relationship Id="rId60" Type="http://schemas.openxmlformats.org/officeDocument/2006/relationships/hyperlink" Target="https://ec.europa.eu/environment/gpp/pdf/191113_EU_GPP_criteria_for_public_space_maintenance_SWD_(404)_2019_final_PT.pdf" TargetMode="External"/><Relationship Id="rId65" Type="http://schemas.openxmlformats.org/officeDocument/2006/relationships/hyperlink" Target="https://ec.europa.eu/environment/gpp/pdf/191113_EU_GPP_criteria_for_public_space_maintenance_SWD_(404)_2019_final_PT.pdf" TargetMode="External"/><Relationship Id="rId4" Type="http://schemas.openxmlformats.org/officeDocument/2006/relationships/hyperlink" Target="https://ec.europa.eu/environment/gpp/pdf/191113_EU_GPP_criteria_for_public_space_maintenance_SWD_(404)_2019_final_PT.pdf" TargetMode="External"/><Relationship Id="rId9" Type="http://schemas.openxmlformats.org/officeDocument/2006/relationships/hyperlink" Target="https://ec.europa.eu/environment/gpp/pdf/191113_EU%20GPP%20criteria%20for%20public%20space%20maintenance_SWD%20(404)%202019%20final.pdf" TargetMode="External"/><Relationship Id="rId13" Type="http://schemas.openxmlformats.org/officeDocument/2006/relationships/hyperlink" Target="https://ec.europa.eu/environment/gpp/pdf/191113_EU_GPP_criteria_for_public_space_maintenance_SWD_(404)_2019_final_PT.pdf" TargetMode="External"/><Relationship Id="rId18" Type="http://schemas.openxmlformats.org/officeDocument/2006/relationships/hyperlink" Target="https://ec.europa.eu/environment/gpp/pdf/191113_EU_GPP_criteria_for_public_space_maintenance_SWD_(404)_2019_final_PT.pdf" TargetMode="External"/><Relationship Id="rId39" Type="http://schemas.openxmlformats.org/officeDocument/2006/relationships/hyperlink" Target="https://ec.europa.eu/environment/gpp/pdf/191113_EU_GPP_criteria_for_public_space_maintenance_SWD_(404)_2019_final_PT.pdf" TargetMode="External"/><Relationship Id="rId34" Type="http://schemas.openxmlformats.org/officeDocument/2006/relationships/hyperlink" Target="https://ec.europa.eu/environment/gpp/pdf/191113_EU_GPP_criteria_for_public_space_maintenance_SWD_(404)_2019_final_PT.pdf" TargetMode="External"/><Relationship Id="rId50" Type="http://schemas.openxmlformats.org/officeDocument/2006/relationships/hyperlink" Target="https://ec.europa.eu/environment/gpp/pdf/191113_EU_GPP_criteria_for_public_space_maintenance_SWD_(404)_2019_final_PT.pdf" TargetMode="External"/><Relationship Id="rId55" Type="http://schemas.openxmlformats.org/officeDocument/2006/relationships/hyperlink" Target="https://ec.europa.eu/environment/gpp/pdf/191113_EU_GPP_criteria_for_public_space_maintenance_SWD_(404)_2019_final_PT.pdf" TargetMode="Externa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trlProp" Target="../ctrlProps/ctrlProp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trlProp" Target="../ctrlProps/ctrlProp13.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trlProp" Target="../ctrlProps/ctrlProp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trlProp" Target="../ctrlProps/ctrlProp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trlProp" Target="../ctrlProps/ctrlProp6.xml"/></Relationships>
</file>

<file path=xl/worksheets/_rels/sheet8.xml.rels><?xml version="1.0" encoding="UTF-8" standalone="yes"?>
<Relationships xmlns="http://schemas.openxmlformats.org/package/2006/relationships"><Relationship Id="rId13" Type="http://schemas.openxmlformats.org/officeDocument/2006/relationships/hyperlink" Target="https://ec.europa.eu/environment/gpp/eu_gpp_criteria_en.htm" TargetMode="External"/><Relationship Id="rId18" Type="http://schemas.openxmlformats.org/officeDocument/2006/relationships/hyperlink" Target="https://ec.europa.eu/environment/gpp/eu_gpp_criteria_en.htm" TargetMode="External"/><Relationship Id="rId26" Type="http://schemas.openxmlformats.org/officeDocument/2006/relationships/hyperlink" Target="https://ec.europa.eu/environment/gpp/eu_gpp_criteria_en.htm" TargetMode="External"/><Relationship Id="rId39" Type="http://schemas.openxmlformats.org/officeDocument/2006/relationships/hyperlink" Target="https://ec.europa.eu/environment/gpp/eu_gpp_criteria_en.htm" TargetMode="External"/><Relationship Id="rId21" Type="http://schemas.openxmlformats.org/officeDocument/2006/relationships/hyperlink" Target="https://ec.europa.eu/environment/gpp/eu_gpp_criteria_en.htm" TargetMode="External"/><Relationship Id="rId34" Type="http://schemas.openxmlformats.org/officeDocument/2006/relationships/hyperlink" Target="https://ec.europa.eu/environment/gpp/eu_gpp_criteria_en.htm" TargetMode="External"/><Relationship Id="rId42" Type="http://schemas.openxmlformats.org/officeDocument/2006/relationships/hyperlink" Target="https://ec.europa.eu/environment/gpp/eu_gpp_criteria_en.htm" TargetMode="External"/><Relationship Id="rId47" Type="http://schemas.openxmlformats.org/officeDocument/2006/relationships/hyperlink" Target="https://ec.europa.eu/environment/gpp/eu_gpp_criteria_en.htm" TargetMode="External"/><Relationship Id="rId50" Type="http://schemas.openxmlformats.org/officeDocument/2006/relationships/hyperlink" Target="https://ec.europa.eu/environment/gpp/eu_gpp_criteria_en.htm" TargetMode="External"/><Relationship Id="rId55" Type="http://schemas.openxmlformats.org/officeDocument/2006/relationships/printerSettings" Target="../printerSettings/printerSettings8.bin"/><Relationship Id="rId7" Type="http://schemas.openxmlformats.org/officeDocument/2006/relationships/hyperlink" Target="https://ec.europa.eu/environment/gpp/pdf/190927_EU_GPP_criteria_for_food_and_catering_services_SWD_(2019)_366_final.pdf" TargetMode="External"/><Relationship Id="rId2" Type="http://schemas.openxmlformats.org/officeDocument/2006/relationships/hyperlink" Target="https://ec.europa.eu/environment/gpp/eu_gpp_criteria_en.htm" TargetMode="External"/><Relationship Id="rId16" Type="http://schemas.openxmlformats.org/officeDocument/2006/relationships/hyperlink" Target="https://ec.europa.eu/environment/gpp/eu_gpp_criteria_en.htm" TargetMode="External"/><Relationship Id="rId29" Type="http://schemas.openxmlformats.org/officeDocument/2006/relationships/hyperlink" Target="https://ec.europa.eu/environment/gpp/eu_gpp_criteria_en.htm" TargetMode="External"/><Relationship Id="rId11" Type="http://schemas.openxmlformats.org/officeDocument/2006/relationships/hyperlink" Target="https://ec.europa.eu/environment/gpp/pdf/190927_EU_GPP_criteria_for_food_and_catering_services_SWD_(2019)_366_final.pdf" TargetMode="External"/><Relationship Id="rId24" Type="http://schemas.openxmlformats.org/officeDocument/2006/relationships/hyperlink" Target="https://ec.europa.eu/environment/gpp/eu_gpp_criteria_en.htm" TargetMode="External"/><Relationship Id="rId32" Type="http://schemas.openxmlformats.org/officeDocument/2006/relationships/hyperlink" Target="https://ec.europa.eu/environment/gpp/eu_gpp_criteria_en.htm" TargetMode="External"/><Relationship Id="rId37" Type="http://schemas.openxmlformats.org/officeDocument/2006/relationships/hyperlink" Target="https://ec.europa.eu/environment/gpp/eu_gpp_criteria_en.htm" TargetMode="External"/><Relationship Id="rId40" Type="http://schemas.openxmlformats.org/officeDocument/2006/relationships/hyperlink" Target="https://ec.europa.eu/environment/gpp/eu_gpp_criteria_en.htm" TargetMode="External"/><Relationship Id="rId45" Type="http://schemas.openxmlformats.org/officeDocument/2006/relationships/hyperlink" Target="https://ec.europa.eu/environment/gpp/eu_gpp_criteria_en.htm" TargetMode="External"/><Relationship Id="rId53" Type="http://schemas.openxmlformats.org/officeDocument/2006/relationships/hyperlink" Target="https://ec.europa.eu/environment/gpp/eu_gpp_criteria_en.htm" TargetMode="External"/><Relationship Id="rId58" Type="http://schemas.openxmlformats.org/officeDocument/2006/relationships/ctrlProp" Target="../ctrlProps/ctrlProp7.xml"/><Relationship Id="rId5" Type="http://schemas.openxmlformats.org/officeDocument/2006/relationships/hyperlink" Target="https://ec.europa.eu/environment/gpp/pdf/190927_EU_GPP_criteria_for_food_and_catering_services_SWD_(2019)_366_final.pdf" TargetMode="External"/><Relationship Id="rId19" Type="http://schemas.openxmlformats.org/officeDocument/2006/relationships/hyperlink" Target="https://ec.europa.eu/environment/gpp/eu_gpp_criteria_en.htm" TargetMode="External"/><Relationship Id="rId4" Type="http://schemas.openxmlformats.org/officeDocument/2006/relationships/hyperlink" Target="https://ec.europa.eu/environment/gpp/pdf/190927_EU_GPP_criteria_for_food_and_catering_services_SWD_(2019)_366_final.pdf" TargetMode="External"/><Relationship Id="rId9" Type="http://schemas.openxmlformats.org/officeDocument/2006/relationships/hyperlink" Target="https://eur-lex.europa.eu/legal-content/PT/TXT/PDF/?uri=CELEX:32018R0848&amp;from=EN" TargetMode="External"/><Relationship Id="rId14" Type="http://schemas.openxmlformats.org/officeDocument/2006/relationships/hyperlink" Target="https://ec.europa.eu/environment/gpp/eu_gpp_criteria_en.htm" TargetMode="External"/><Relationship Id="rId22" Type="http://schemas.openxmlformats.org/officeDocument/2006/relationships/hyperlink" Target="https://ec.europa.eu/environment/gpp/eu_gpp_criteria_en.htm" TargetMode="External"/><Relationship Id="rId27" Type="http://schemas.openxmlformats.org/officeDocument/2006/relationships/hyperlink" Target="https://ec.europa.eu/environment/gpp/eu_gpp_criteria_en.htm" TargetMode="External"/><Relationship Id="rId30" Type="http://schemas.openxmlformats.org/officeDocument/2006/relationships/hyperlink" Target="https://ec.europa.eu/environment/gpp/eu_gpp_criteria_en.htm" TargetMode="External"/><Relationship Id="rId35" Type="http://schemas.openxmlformats.org/officeDocument/2006/relationships/hyperlink" Target="https://ec.europa.eu/environment/gpp/eu_gpp_criteria_en.htm" TargetMode="External"/><Relationship Id="rId43" Type="http://schemas.openxmlformats.org/officeDocument/2006/relationships/hyperlink" Target="https://ec.europa.eu/environment/gpp/eu_gpp_criteria_en.htm" TargetMode="External"/><Relationship Id="rId48" Type="http://schemas.openxmlformats.org/officeDocument/2006/relationships/hyperlink" Target="https://ec.europa.eu/environment/gpp/eu_gpp_criteria_en.htm" TargetMode="External"/><Relationship Id="rId56" Type="http://schemas.openxmlformats.org/officeDocument/2006/relationships/drawing" Target="../drawings/drawing8.xml"/><Relationship Id="rId8" Type="http://schemas.openxmlformats.org/officeDocument/2006/relationships/hyperlink" Target="https://ec.europa.eu/environment/gpp/pdf/190927_EU_GPP_criteria_for_food_and_catering_services_SWD_(2019)_366_final.pdf" TargetMode="External"/><Relationship Id="rId51" Type="http://schemas.openxmlformats.org/officeDocument/2006/relationships/hyperlink" Target="https://ec.europa.eu/environment/gpp/eu_gpp_criteria_en.htm" TargetMode="External"/><Relationship Id="rId3" Type="http://schemas.openxmlformats.org/officeDocument/2006/relationships/hyperlink" Target="https://encpe.apambiente.pt/sites/default/files/documentos/Manual_GT5_Produtos_Alimentares_Servicos_Catering_Divulgacao.pdf" TargetMode="External"/><Relationship Id="rId12" Type="http://schemas.openxmlformats.org/officeDocument/2006/relationships/hyperlink" Target="https://ec.europa.eu/environment/gpp/pdf/190927_EU_GPP_criteria_for_food_and_catering_services_SWD_(2019)_366_final.pdf" TargetMode="External"/><Relationship Id="rId17" Type="http://schemas.openxmlformats.org/officeDocument/2006/relationships/hyperlink" Target="https://ec.europa.eu/environment/gpp/eu_gpp_criteria_en.htm" TargetMode="External"/><Relationship Id="rId25" Type="http://schemas.openxmlformats.org/officeDocument/2006/relationships/hyperlink" Target="https://ec.europa.eu/environment/gpp/eu_gpp_criteria_en.htm" TargetMode="External"/><Relationship Id="rId33" Type="http://schemas.openxmlformats.org/officeDocument/2006/relationships/hyperlink" Target="https://ec.europa.eu/environment/gpp/eu_gpp_criteria_en.htm" TargetMode="External"/><Relationship Id="rId38" Type="http://schemas.openxmlformats.org/officeDocument/2006/relationships/hyperlink" Target="https://ec.europa.eu/environment/gpp/pdf/190927_EU_GPP_criteria_for_food_and_catering_services_SWD_(2019)_366_final.pdf" TargetMode="External"/><Relationship Id="rId46" Type="http://schemas.openxmlformats.org/officeDocument/2006/relationships/hyperlink" Target="https://ec.europa.eu/environment/gpp/eu_gpp_criteria_en.htm" TargetMode="External"/><Relationship Id="rId20" Type="http://schemas.openxmlformats.org/officeDocument/2006/relationships/hyperlink" Target="https://ec.europa.eu/environment/gpp/eu_gpp_criteria_en.htm" TargetMode="External"/><Relationship Id="rId41" Type="http://schemas.openxmlformats.org/officeDocument/2006/relationships/hyperlink" Target="https://ec.europa.eu/environment/gpp/eu_gpp_criteria_en.htm" TargetMode="External"/><Relationship Id="rId54" Type="http://schemas.openxmlformats.org/officeDocument/2006/relationships/hyperlink" Target="https://ec.europa.eu/environment/gpp/eu_gpp_criteria_en.htm" TargetMode="External"/><Relationship Id="rId1" Type="http://schemas.openxmlformats.org/officeDocument/2006/relationships/hyperlink" Target="https://ec.europa.eu/environment/gpp/eu_gpp_criteria_en.htm" TargetMode="External"/><Relationship Id="rId6" Type="http://schemas.openxmlformats.org/officeDocument/2006/relationships/hyperlink" Target="https://ec.europa.eu/environment/gpp/pdf/190927_EU_GPP_criteria_for_food_and_catering_services_SWD_(2019)_366_final.pdf" TargetMode="External"/><Relationship Id="rId15" Type="http://schemas.openxmlformats.org/officeDocument/2006/relationships/hyperlink" Target="https://ec.europa.eu/environment/gpp/eu_gpp_criteria_en.htm" TargetMode="External"/><Relationship Id="rId23" Type="http://schemas.openxmlformats.org/officeDocument/2006/relationships/hyperlink" Target="https://ec.europa.eu/environment/gpp/eu_gpp_criteria_en.htm" TargetMode="External"/><Relationship Id="rId28" Type="http://schemas.openxmlformats.org/officeDocument/2006/relationships/hyperlink" Target="https://ec.europa.eu/environment/gpp/eu_gpp_criteria_en.htm" TargetMode="External"/><Relationship Id="rId36" Type="http://schemas.openxmlformats.org/officeDocument/2006/relationships/hyperlink" Target="https://ec.europa.eu/environment/gpp/eu_gpp_criteria_en.htm" TargetMode="External"/><Relationship Id="rId49" Type="http://schemas.openxmlformats.org/officeDocument/2006/relationships/hyperlink" Target="https://ec.europa.eu/environment/gpp/eu_gpp_criteria_en.htm" TargetMode="External"/><Relationship Id="rId57" Type="http://schemas.openxmlformats.org/officeDocument/2006/relationships/vmlDrawing" Target="../drawings/vmlDrawing6.vml"/><Relationship Id="rId10" Type="http://schemas.openxmlformats.org/officeDocument/2006/relationships/hyperlink" Target="https://ec.europa.eu/environment/gpp/pdf/190927_EU_GPP_criteria_for_food_and_catering_services_SWD_(2019)_366_final.pdf" TargetMode="External"/><Relationship Id="rId31" Type="http://schemas.openxmlformats.org/officeDocument/2006/relationships/hyperlink" Target="https://ec.europa.eu/environment/gpp/eu_gpp_criteria_en.htm" TargetMode="External"/><Relationship Id="rId44" Type="http://schemas.openxmlformats.org/officeDocument/2006/relationships/hyperlink" Target="https://ec.europa.eu/environment/gpp/eu_gpp_criteria_en.htm" TargetMode="External"/><Relationship Id="rId52" Type="http://schemas.openxmlformats.org/officeDocument/2006/relationships/hyperlink" Target="https://ec.europa.eu/environment/gpp/eu_gpp_criteria_en.htm" TargetMode="Externa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trlProp" Target="../ctrlProps/ctrlProp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0"/>
  </sheetPr>
  <dimension ref="A1:R48"/>
  <sheetViews>
    <sheetView showGridLines="0" showRowColHeaders="0" tabSelected="1" workbookViewId="0">
      <selection activeCell="E2" sqref="E2:Q8"/>
    </sheetView>
  </sheetViews>
  <sheetFormatPr defaultRowHeight="14.5" x14ac:dyDescent="0.35"/>
  <sheetData>
    <row r="1" spans="1:18" ht="15" thickBot="1" x14ac:dyDescent="0.4">
      <c r="A1" s="4"/>
      <c r="B1" s="4"/>
      <c r="C1" s="4"/>
      <c r="D1" s="4"/>
      <c r="E1" s="4"/>
      <c r="F1" s="4"/>
      <c r="G1" s="4"/>
      <c r="H1" s="4"/>
      <c r="I1" s="4"/>
      <c r="J1" s="4"/>
      <c r="K1" s="4"/>
      <c r="L1" s="4"/>
      <c r="M1" s="4"/>
      <c r="N1" s="4"/>
      <c r="O1" s="4"/>
      <c r="P1" s="6"/>
      <c r="Q1" s="4"/>
      <c r="R1" s="4"/>
    </row>
    <row r="2" spans="1:18" ht="14.5" customHeight="1" x14ac:dyDescent="0.35">
      <c r="A2" s="4"/>
      <c r="B2" s="8"/>
      <c r="C2" s="9"/>
      <c r="D2" s="9"/>
      <c r="E2" s="364" t="s">
        <v>217</v>
      </c>
      <c r="F2" s="364"/>
      <c r="G2" s="364"/>
      <c r="H2" s="364"/>
      <c r="I2" s="364"/>
      <c r="J2" s="364"/>
      <c r="K2" s="364"/>
      <c r="L2" s="364"/>
      <c r="M2" s="364"/>
      <c r="N2" s="364"/>
      <c r="O2" s="364"/>
      <c r="P2" s="364"/>
      <c r="Q2" s="365"/>
      <c r="R2" s="4"/>
    </row>
    <row r="3" spans="1:18" ht="14.5" customHeight="1" x14ac:dyDescent="0.35">
      <c r="A3" s="4"/>
      <c r="B3" s="10"/>
      <c r="C3" s="3"/>
      <c r="D3" s="3"/>
      <c r="E3" s="366"/>
      <c r="F3" s="366"/>
      <c r="G3" s="366"/>
      <c r="H3" s="366"/>
      <c r="I3" s="366"/>
      <c r="J3" s="366"/>
      <c r="K3" s="366"/>
      <c r="L3" s="366"/>
      <c r="M3" s="366"/>
      <c r="N3" s="366"/>
      <c r="O3" s="366"/>
      <c r="P3" s="366"/>
      <c r="Q3" s="367"/>
      <c r="R3" s="4"/>
    </row>
    <row r="4" spans="1:18" ht="14.5" customHeight="1" x14ac:dyDescent="0.35">
      <c r="A4" s="4"/>
      <c r="B4" s="10"/>
      <c r="C4" s="3"/>
      <c r="D4" s="3"/>
      <c r="E4" s="366"/>
      <c r="F4" s="366"/>
      <c r="G4" s="366"/>
      <c r="H4" s="366"/>
      <c r="I4" s="366"/>
      <c r="J4" s="366"/>
      <c r="K4" s="366"/>
      <c r="L4" s="366"/>
      <c r="M4" s="366"/>
      <c r="N4" s="366"/>
      <c r="O4" s="366"/>
      <c r="P4" s="366"/>
      <c r="Q4" s="367"/>
      <c r="R4" s="4"/>
    </row>
    <row r="5" spans="1:18" ht="14.5" customHeight="1" x14ac:dyDescent="0.35">
      <c r="A5" s="4"/>
      <c r="B5" s="10"/>
      <c r="C5" s="3"/>
      <c r="D5" s="3"/>
      <c r="E5" s="366"/>
      <c r="F5" s="366"/>
      <c r="G5" s="366"/>
      <c r="H5" s="366"/>
      <c r="I5" s="366"/>
      <c r="J5" s="366"/>
      <c r="K5" s="366"/>
      <c r="L5" s="366"/>
      <c r="M5" s="366"/>
      <c r="N5" s="366"/>
      <c r="O5" s="366"/>
      <c r="P5" s="366"/>
      <c r="Q5" s="367"/>
      <c r="R5" s="4"/>
    </row>
    <row r="6" spans="1:18" ht="14.5" customHeight="1" x14ac:dyDescent="0.35">
      <c r="A6" s="4"/>
      <c r="B6" s="10"/>
      <c r="C6" s="3"/>
      <c r="D6" s="3"/>
      <c r="E6" s="366"/>
      <c r="F6" s="366"/>
      <c r="G6" s="366"/>
      <c r="H6" s="366"/>
      <c r="I6" s="366"/>
      <c r="J6" s="366"/>
      <c r="K6" s="366"/>
      <c r="L6" s="366"/>
      <c r="M6" s="366"/>
      <c r="N6" s="366"/>
      <c r="O6" s="366"/>
      <c r="P6" s="366"/>
      <c r="Q6" s="367"/>
      <c r="R6" s="4"/>
    </row>
    <row r="7" spans="1:18" ht="14.5" customHeight="1" x14ac:dyDescent="0.35">
      <c r="A7" s="4"/>
      <c r="B7" s="10"/>
      <c r="C7" s="3"/>
      <c r="D7" s="3"/>
      <c r="E7" s="366"/>
      <c r="F7" s="366"/>
      <c r="G7" s="366"/>
      <c r="H7" s="366"/>
      <c r="I7" s="366"/>
      <c r="J7" s="366"/>
      <c r="K7" s="366"/>
      <c r="L7" s="366"/>
      <c r="M7" s="366"/>
      <c r="N7" s="366"/>
      <c r="O7" s="366"/>
      <c r="P7" s="366"/>
      <c r="Q7" s="367"/>
      <c r="R7" s="4"/>
    </row>
    <row r="8" spans="1:18" ht="15" customHeight="1" thickBot="1" x14ac:dyDescent="0.4">
      <c r="A8" s="4"/>
      <c r="B8" s="11"/>
      <c r="C8" s="12"/>
      <c r="D8" s="12"/>
      <c r="E8" s="368"/>
      <c r="F8" s="368"/>
      <c r="G8" s="368"/>
      <c r="H8" s="368"/>
      <c r="I8" s="368"/>
      <c r="J8" s="368"/>
      <c r="K8" s="368"/>
      <c r="L8" s="368"/>
      <c r="M8" s="368"/>
      <c r="N8" s="368"/>
      <c r="O8" s="368"/>
      <c r="P8" s="368"/>
      <c r="Q8" s="369"/>
      <c r="R8" s="4"/>
    </row>
    <row r="9" spans="1:18" x14ac:dyDescent="0.35">
      <c r="A9" s="4"/>
      <c r="B9" s="4"/>
      <c r="C9" s="4"/>
      <c r="D9" s="4"/>
      <c r="E9" s="4"/>
      <c r="F9" s="4"/>
      <c r="G9" s="4"/>
      <c r="H9" s="4"/>
      <c r="I9" s="4"/>
      <c r="J9" s="4"/>
      <c r="K9" s="4"/>
      <c r="L9" s="4"/>
      <c r="M9" s="4"/>
      <c r="N9" s="4"/>
      <c r="O9" s="4"/>
      <c r="P9" s="6"/>
      <c r="Q9" s="4"/>
      <c r="R9" s="4"/>
    </row>
    <row r="10" spans="1:18" ht="21" x14ac:dyDescent="0.5">
      <c r="A10" s="4"/>
      <c r="B10" s="16"/>
      <c r="C10" s="5"/>
      <c r="D10" s="14"/>
      <c r="E10" s="14"/>
      <c r="F10" s="14"/>
      <c r="G10" s="14"/>
      <c r="H10" s="14"/>
      <c r="I10" s="14"/>
      <c r="J10" s="14"/>
      <c r="K10" s="14"/>
      <c r="L10" s="14"/>
      <c r="M10" s="14"/>
      <c r="N10" s="14"/>
      <c r="O10" s="14"/>
      <c r="P10" s="6"/>
      <c r="Q10" s="4"/>
      <c r="R10" s="4"/>
    </row>
    <row r="11" spans="1:18" ht="14" customHeight="1" x14ac:dyDescent="0.35">
      <c r="A11" s="4"/>
      <c r="B11" s="363" t="s">
        <v>786</v>
      </c>
      <c r="C11" s="363"/>
      <c r="D11" s="363"/>
      <c r="E11" s="363"/>
      <c r="F11" s="363"/>
      <c r="G11" s="363"/>
      <c r="H11" s="363"/>
      <c r="I11" s="363"/>
      <c r="J11" s="363"/>
      <c r="K11" s="363"/>
      <c r="L11" s="363"/>
      <c r="M11" s="363"/>
      <c r="N11" s="363"/>
      <c r="O11" s="363"/>
      <c r="P11" s="363"/>
      <c r="Q11" s="363"/>
      <c r="R11" s="4"/>
    </row>
    <row r="12" spans="1:18" ht="14" customHeight="1" x14ac:dyDescent="0.35">
      <c r="A12" s="4"/>
      <c r="B12" s="363"/>
      <c r="C12" s="363"/>
      <c r="D12" s="363"/>
      <c r="E12" s="363"/>
      <c r="F12" s="363"/>
      <c r="G12" s="363"/>
      <c r="H12" s="363"/>
      <c r="I12" s="363"/>
      <c r="J12" s="363"/>
      <c r="K12" s="363"/>
      <c r="L12" s="363"/>
      <c r="M12" s="363"/>
      <c r="N12" s="363"/>
      <c r="O12" s="363"/>
      <c r="P12" s="363"/>
      <c r="Q12" s="363"/>
      <c r="R12" s="4"/>
    </row>
    <row r="13" spans="1:18" x14ac:dyDescent="0.35">
      <c r="A13" s="4"/>
      <c r="B13" s="363"/>
      <c r="C13" s="363"/>
      <c r="D13" s="363"/>
      <c r="E13" s="363"/>
      <c r="F13" s="363"/>
      <c r="G13" s="363"/>
      <c r="H13" s="363"/>
      <c r="I13" s="363"/>
      <c r="J13" s="363"/>
      <c r="K13" s="363"/>
      <c r="L13" s="363"/>
      <c r="M13" s="363"/>
      <c r="N13" s="363"/>
      <c r="O13" s="363"/>
      <c r="P13" s="363"/>
      <c r="Q13" s="363"/>
      <c r="R13" s="4"/>
    </row>
    <row r="14" spans="1:18" x14ac:dyDescent="0.35">
      <c r="A14" s="4"/>
      <c r="B14" s="363"/>
      <c r="C14" s="363"/>
      <c r="D14" s="363"/>
      <c r="E14" s="363"/>
      <c r="F14" s="363"/>
      <c r="G14" s="363"/>
      <c r="H14" s="363"/>
      <c r="I14" s="363"/>
      <c r="J14" s="363"/>
      <c r="K14" s="363"/>
      <c r="L14" s="363"/>
      <c r="M14" s="363"/>
      <c r="N14" s="363"/>
      <c r="O14" s="363"/>
      <c r="P14" s="363"/>
      <c r="Q14" s="363"/>
      <c r="R14" s="4"/>
    </row>
    <row r="15" spans="1:18" x14ac:dyDescent="0.35">
      <c r="A15" s="4"/>
      <c r="B15" s="363"/>
      <c r="C15" s="363"/>
      <c r="D15" s="363"/>
      <c r="E15" s="363"/>
      <c r="F15" s="363"/>
      <c r="G15" s="363"/>
      <c r="H15" s="363"/>
      <c r="I15" s="363"/>
      <c r="J15" s="363"/>
      <c r="K15" s="363"/>
      <c r="L15" s="363"/>
      <c r="M15" s="363"/>
      <c r="N15" s="363"/>
      <c r="O15" s="363"/>
      <c r="P15" s="363"/>
      <c r="Q15" s="363"/>
      <c r="R15" s="4"/>
    </row>
    <row r="16" spans="1:18" x14ac:dyDescent="0.35">
      <c r="A16" s="4"/>
      <c r="B16" s="363"/>
      <c r="C16" s="363"/>
      <c r="D16" s="363"/>
      <c r="E16" s="363"/>
      <c r="F16" s="363"/>
      <c r="G16" s="363"/>
      <c r="H16" s="363"/>
      <c r="I16" s="363"/>
      <c r="J16" s="363"/>
      <c r="K16" s="363"/>
      <c r="L16" s="363"/>
      <c r="M16" s="363"/>
      <c r="N16" s="363"/>
      <c r="O16" s="363"/>
      <c r="P16" s="363"/>
      <c r="Q16" s="363"/>
      <c r="R16" s="4"/>
    </row>
    <row r="17" spans="1:18" x14ac:dyDescent="0.35">
      <c r="A17" s="4"/>
      <c r="B17" s="363"/>
      <c r="C17" s="363"/>
      <c r="D17" s="363"/>
      <c r="E17" s="363"/>
      <c r="F17" s="363"/>
      <c r="G17" s="363"/>
      <c r="H17" s="363"/>
      <c r="I17" s="363"/>
      <c r="J17" s="363"/>
      <c r="K17" s="363"/>
      <c r="L17" s="363"/>
      <c r="M17" s="363"/>
      <c r="N17" s="363"/>
      <c r="O17" s="363"/>
      <c r="P17" s="363"/>
      <c r="Q17" s="363"/>
      <c r="R17" s="4"/>
    </row>
    <row r="18" spans="1:18" x14ac:dyDescent="0.35">
      <c r="A18" s="4"/>
      <c r="B18" s="363"/>
      <c r="C18" s="363"/>
      <c r="D18" s="363"/>
      <c r="E18" s="363"/>
      <c r="F18" s="363"/>
      <c r="G18" s="363"/>
      <c r="H18" s="363"/>
      <c r="I18" s="363"/>
      <c r="J18" s="363"/>
      <c r="K18" s="363"/>
      <c r="L18" s="363"/>
      <c r="M18" s="363"/>
      <c r="N18" s="363"/>
      <c r="O18" s="363"/>
      <c r="P18" s="363"/>
      <c r="Q18" s="363"/>
      <c r="R18" s="4"/>
    </row>
    <row r="19" spans="1:18" x14ac:dyDescent="0.35">
      <c r="A19" s="4"/>
      <c r="B19" s="363"/>
      <c r="C19" s="363"/>
      <c r="D19" s="363"/>
      <c r="E19" s="363"/>
      <c r="F19" s="363"/>
      <c r="G19" s="363"/>
      <c r="H19" s="363"/>
      <c r="I19" s="363"/>
      <c r="J19" s="363"/>
      <c r="K19" s="363"/>
      <c r="L19" s="363"/>
      <c r="M19" s="363"/>
      <c r="N19" s="363"/>
      <c r="O19" s="363"/>
      <c r="P19" s="363"/>
      <c r="Q19" s="363"/>
      <c r="R19" s="4"/>
    </row>
    <row r="20" spans="1:18" x14ac:dyDescent="0.35">
      <c r="A20" s="4"/>
      <c r="B20" s="363"/>
      <c r="C20" s="363"/>
      <c r="D20" s="363"/>
      <c r="E20" s="363"/>
      <c r="F20" s="363"/>
      <c r="G20" s="363"/>
      <c r="H20" s="363"/>
      <c r="I20" s="363"/>
      <c r="J20" s="363"/>
      <c r="K20" s="363"/>
      <c r="L20" s="363"/>
      <c r="M20" s="363"/>
      <c r="N20" s="363"/>
      <c r="O20" s="363"/>
      <c r="P20" s="363"/>
      <c r="Q20" s="363"/>
      <c r="R20" s="4"/>
    </row>
    <row r="21" spans="1:18" x14ac:dyDescent="0.35">
      <c r="A21" s="4"/>
      <c r="B21" s="363"/>
      <c r="C21" s="363"/>
      <c r="D21" s="363"/>
      <c r="E21" s="363"/>
      <c r="F21" s="363"/>
      <c r="G21" s="363"/>
      <c r="H21" s="363"/>
      <c r="I21" s="363"/>
      <c r="J21" s="363"/>
      <c r="K21" s="363"/>
      <c r="L21" s="363"/>
      <c r="M21" s="363"/>
      <c r="N21" s="363"/>
      <c r="O21" s="363"/>
      <c r="P21" s="363"/>
      <c r="Q21" s="363"/>
      <c r="R21" s="4"/>
    </row>
    <row r="22" spans="1:18" ht="3.75" customHeight="1" x14ac:dyDescent="0.35">
      <c r="A22" s="4"/>
      <c r="B22" s="363"/>
      <c r="C22" s="363"/>
      <c r="D22" s="363"/>
      <c r="E22" s="363"/>
      <c r="F22" s="363"/>
      <c r="G22" s="363"/>
      <c r="H22" s="363"/>
      <c r="I22" s="363"/>
      <c r="J22" s="363"/>
      <c r="K22" s="363"/>
      <c r="L22" s="363"/>
      <c r="M22" s="363"/>
      <c r="N22" s="363"/>
      <c r="O22" s="363"/>
      <c r="P22" s="363"/>
      <c r="Q22" s="363"/>
      <c r="R22" s="4"/>
    </row>
    <row r="23" spans="1:18" hidden="1" x14ac:dyDescent="0.35">
      <c r="A23" s="4"/>
      <c r="B23" s="363"/>
      <c r="C23" s="363"/>
      <c r="D23" s="363"/>
      <c r="E23" s="363"/>
      <c r="F23" s="363"/>
      <c r="G23" s="363"/>
      <c r="H23" s="363"/>
      <c r="I23" s="363"/>
      <c r="J23" s="363"/>
      <c r="K23" s="363"/>
      <c r="L23" s="363"/>
      <c r="M23" s="363"/>
      <c r="N23" s="363"/>
      <c r="O23" s="363"/>
      <c r="P23" s="363"/>
      <c r="Q23" s="363"/>
      <c r="R23" s="4"/>
    </row>
    <row r="24" spans="1:18" hidden="1" x14ac:dyDescent="0.35">
      <c r="A24" s="4"/>
      <c r="B24" s="363"/>
      <c r="C24" s="363"/>
      <c r="D24" s="363"/>
      <c r="E24" s="363"/>
      <c r="F24" s="363"/>
      <c r="G24" s="363"/>
      <c r="H24" s="363"/>
      <c r="I24" s="363"/>
      <c r="J24" s="363"/>
      <c r="K24" s="363"/>
      <c r="L24" s="363"/>
      <c r="M24" s="363"/>
      <c r="N24" s="363"/>
      <c r="O24" s="363"/>
      <c r="P24" s="363"/>
      <c r="Q24" s="363"/>
      <c r="R24" s="4"/>
    </row>
    <row r="25" spans="1:18" hidden="1" x14ac:dyDescent="0.35">
      <c r="A25" s="4"/>
      <c r="B25" s="363"/>
      <c r="C25" s="363"/>
      <c r="D25" s="363"/>
      <c r="E25" s="363"/>
      <c r="F25" s="363"/>
      <c r="G25" s="363"/>
      <c r="H25" s="363"/>
      <c r="I25" s="363"/>
      <c r="J25" s="363"/>
      <c r="K25" s="363"/>
      <c r="L25" s="363"/>
      <c r="M25" s="363"/>
      <c r="N25" s="363"/>
      <c r="O25" s="363"/>
      <c r="P25" s="363"/>
      <c r="Q25" s="363"/>
      <c r="R25" s="4"/>
    </row>
    <row r="26" spans="1:18" hidden="1" x14ac:dyDescent="0.35">
      <c r="A26" s="4"/>
      <c r="B26" s="363"/>
      <c r="C26" s="363"/>
      <c r="D26" s="363"/>
      <c r="E26" s="363"/>
      <c r="F26" s="363"/>
      <c r="G26" s="363"/>
      <c r="H26" s="363"/>
      <c r="I26" s="363"/>
      <c r="J26" s="363"/>
      <c r="K26" s="363"/>
      <c r="L26" s="363"/>
      <c r="M26" s="363"/>
      <c r="N26" s="363"/>
      <c r="O26" s="363"/>
      <c r="P26" s="363"/>
      <c r="Q26" s="363"/>
      <c r="R26" s="4"/>
    </row>
    <row r="27" spans="1:18" ht="29.25" hidden="1" customHeight="1" x14ac:dyDescent="0.35">
      <c r="A27" s="4"/>
      <c r="B27" s="363"/>
      <c r="C27" s="363"/>
      <c r="D27" s="363"/>
      <c r="E27" s="363"/>
      <c r="F27" s="363"/>
      <c r="G27" s="363"/>
      <c r="H27" s="363"/>
      <c r="I27" s="363"/>
      <c r="J27" s="363"/>
      <c r="K27" s="363"/>
      <c r="L27" s="363"/>
      <c r="M27" s="363"/>
      <c r="N27" s="363"/>
      <c r="O27" s="363"/>
      <c r="P27" s="363"/>
      <c r="Q27" s="363"/>
      <c r="R27" s="4"/>
    </row>
    <row r="28" spans="1:18" ht="23" customHeight="1" x14ac:dyDescent="0.35">
      <c r="A28" s="4"/>
      <c r="B28" s="296"/>
      <c r="C28" s="296"/>
      <c r="D28" s="296"/>
      <c r="E28" s="296"/>
      <c r="F28" s="296"/>
      <c r="G28" s="296"/>
      <c r="H28" s="296"/>
      <c r="I28" s="296"/>
      <c r="J28" s="296"/>
      <c r="K28" s="296"/>
      <c r="L28" s="296"/>
      <c r="M28" s="296"/>
      <c r="N28" s="296"/>
      <c r="O28" s="296"/>
      <c r="P28" s="296"/>
      <c r="Q28" s="296"/>
      <c r="R28" s="4"/>
    </row>
    <row r="29" spans="1:18" ht="89.25" customHeight="1" x14ac:dyDescent="0.35">
      <c r="A29" s="4"/>
      <c r="B29" s="363" t="s">
        <v>526</v>
      </c>
      <c r="C29" s="363"/>
      <c r="D29" s="363"/>
      <c r="E29" s="363"/>
      <c r="F29" s="363"/>
      <c r="G29" s="363"/>
      <c r="H29" s="363"/>
      <c r="I29" s="363"/>
      <c r="J29" s="363"/>
      <c r="K29" s="363"/>
      <c r="L29" s="363"/>
      <c r="M29" s="363"/>
      <c r="N29" s="363"/>
      <c r="O29" s="363"/>
      <c r="P29" s="363"/>
      <c r="Q29" s="363"/>
      <c r="R29" s="4"/>
    </row>
    <row r="30" spans="1:18" x14ac:dyDescent="0.35">
      <c r="A30" s="4"/>
      <c r="B30" s="4"/>
      <c r="C30" s="4"/>
      <c r="D30" s="4"/>
      <c r="E30" s="4"/>
      <c r="F30" s="4"/>
      <c r="G30" s="4"/>
      <c r="H30" s="4"/>
      <c r="I30" s="4"/>
      <c r="J30" s="4"/>
      <c r="K30" s="4"/>
      <c r="L30" s="4"/>
      <c r="M30" s="4"/>
      <c r="N30" s="4"/>
      <c r="O30" s="4"/>
      <c r="P30" s="4"/>
      <c r="Q30" s="4"/>
      <c r="R30" s="4"/>
    </row>
    <row r="31" spans="1:18" x14ac:dyDescent="0.35">
      <c r="A31" s="4"/>
      <c r="B31" s="4"/>
      <c r="C31" s="4"/>
      <c r="D31" s="4"/>
      <c r="E31" s="4"/>
      <c r="F31" s="4"/>
      <c r="G31" s="4"/>
      <c r="H31" s="4"/>
      <c r="I31" s="4"/>
      <c r="J31" s="4"/>
      <c r="K31" s="4"/>
      <c r="L31" s="4"/>
      <c r="M31" s="4"/>
      <c r="N31" s="4"/>
      <c r="O31" s="4"/>
      <c r="P31" s="4"/>
      <c r="Q31" s="4"/>
      <c r="R31" s="4"/>
    </row>
    <row r="32" spans="1:18" x14ac:dyDescent="0.35">
      <c r="A32" s="4"/>
      <c r="B32" s="291"/>
      <c r="C32" s="291"/>
      <c r="D32" s="291"/>
      <c r="E32" s="291"/>
      <c r="F32" s="291"/>
      <c r="G32" s="291"/>
      <c r="H32" s="291"/>
      <c r="I32" s="291"/>
      <c r="J32" s="291"/>
      <c r="K32" s="291"/>
      <c r="L32" s="291"/>
      <c r="M32" s="291"/>
      <c r="N32" s="291"/>
      <c r="O32" s="291"/>
      <c r="P32" s="291"/>
      <c r="Q32" s="291"/>
      <c r="R32" s="4"/>
    </row>
    <row r="33" spans="1:18" x14ac:dyDescent="0.35">
      <c r="A33" s="4"/>
      <c r="B33" s="291"/>
      <c r="C33" s="291"/>
      <c r="D33" s="291"/>
      <c r="E33" s="291"/>
      <c r="F33" s="291"/>
      <c r="G33" s="291"/>
      <c r="H33" s="291"/>
      <c r="I33" s="291"/>
      <c r="J33" s="291"/>
      <c r="K33" s="291"/>
      <c r="L33" s="291"/>
      <c r="M33" s="291"/>
      <c r="N33" s="291"/>
      <c r="O33" s="291"/>
      <c r="P33" s="291"/>
      <c r="Q33" s="291"/>
      <c r="R33" s="4"/>
    </row>
    <row r="34" spans="1:18" x14ac:dyDescent="0.35">
      <c r="A34" s="4"/>
      <c r="B34" s="291"/>
      <c r="C34" s="291"/>
      <c r="D34" s="291"/>
      <c r="E34" s="291"/>
      <c r="F34" s="291"/>
      <c r="G34" s="291"/>
      <c r="H34" s="291"/>
      <c r="I34" s="291"/>
      <c r="J34" s="291"/>
      <c r="K34" s="291"/>
      <c r="L34" s="291"/>
      <c r="M34" s="291"/>
      <c r="N34" s="291"/>
      <c r="O34" s="291"/>
      <c r="P34" s="291"/>
      <c r="Q34" s="291"/>
      <c r="R34" s="4"/>
    </row>
    <row r="35" spans="1:18" x14ac:dyDescent="0.35">
      <c r="A35" s="4"/>
      <c r="B35" s="291"/>
      <c r="C35" s="291"/>
      <c r="D35" s="291"/>
      <c r="E35" s="291"/>
      <c r="F35" s="291"/>
      <c r="G35" s="291"/>
      <c r="H35" s="291"/>
      <c r="I35" s="291"/>
      <c r="J35" s="291"/>
      <c r="K35" s="291"/>
      <c r="L35" s="291"/>
      <c r="M35" s="291"/>
      <c r="N35" s="291"/>
      <c r="O35" s="291"/>
      <c r="P35" s="291"/>
      <c r="Q35" s="291"/>
      <c r="R35" s="4"/>
    </row>
    <row r="36" spans="1:18" x14ac:dyDescent="0.35">
      <c r="A36" s="4"/>
      <c r="B36" s="291"/>
      <c r="C36" s="291"/>
      <c r="D36" s="291"/>
      <c r="E36" s="291"/>
      <c r="F36" s="291"/>
      <c r="G36" s="291"/>
      <c r="H36" s="291"/>
      <c r="I36" s="291"/>
      <c r="J36" s="291"/>
      <c r="K36" s="291"/>
      <c r="L36" s="291"/>
      <c r="M36" s="291"/>
      <c r="N36" s="291"/>
      <c r="O36" s="291"/>
      <c r="P36" s="291"/>
      <c r="Q36" s="291"/>
      <c r="R36" s="4"/>
    </row>
    <row r="37" spans="1:18" x14ac:dyDescent="0.35">
      <c r="A37" s="4"/>
      <c r="B37" s="291"/>
      <c r="C37" s="291"/>
      <c r="D37" s="291"/>
      <c r="E37" s="291"/>
      <c r="F37" s="291"/>
      <c r="G37" s="291"/>
      <c r="H37" s="291"/>
      <c r="I37" s="291"/>
      <c r="J37" s="291"/>
      <c r="K37" s="291"/>
      <c r="L37" s="291"/>
      <c r="M37" s="291"/>
      <c r="N37" s="291"/>
      <c r="O37" s="291"/>
      <c r="P37" s="291"/>
      <c r="Q37" s="291"/>
      <c r="R37" s="4"/>
    </row>
    <row r="38" spans="1:18" x14ac:dyDescent="0.35">
      <c r="A38" s="4"/>
      <c r="B38" s="291"/>
      <c r="C38" s="291"/>
      <c r="D38" s="291"/>
      <c r="E38" s="291"/>
      <c r="F38" s="291"/>
      <c r="G38" s="291"/>
      <c r="H38" s="291"/>
      <c r="I38" s="291"/>
      <c r="J38" s="291"/>
      <c r="K38" s="291"/>
      <c r="L38" s="291"/>
      <c r="M38" s="291"/>
      <c r="N38" s="291"/>
      <c r="O38" s="291"/>
      <c r="P38" s="291"/>
      <c r="Q38" s="291"/>
      <c r="R38" s="4"/>
    </row>
    <row r="39" spans="1:18" x14ac:dyDescent="0.35">
      <c r="A39" s="4"/>
      <c r="B39" s="291"/>
      <c r="C39" s="291"/>
      <c r="D39" s="291"/>
      <c r="E39" s="291"/>
      <c r="F39" s="291"/>
      <c r="G39" s="291"/>
      <c r="H39" s="291"/>
      <c r="I39" s="291"/>
      <c r="J39" s="291"/>
      <c r="K39" s="291"/>
      <c r="L39" s="291"/>
      <c r="M39" s="291"/>
      <c r="N39" s="291"/>
      <c r="O39" s="291"/>
      <c r="P39" s="291"/>
      <c r="Q39" s="291"/>
      <c r="R39" s="4"/>
    </row>
    <row r="40" spans="1:18" x14ac:dyDescent="0.35">
      <c r="A40" s="4"/>
      <c r="B40" s="291"/>
      <c r="C40" s="291"/>
      <c r="D40" s="291"/>
      <c r="E40" s="291"/>
      <c r="F40" s="291"/>
      <c r="G40" s="291"/>
      <c r="H40" s="291"/>
      <c r="I40" s="291"/>
      <c r="J40" s="291"/>
      <c r="K40" s="291"/>
      <c r="L40" s="291"/>
      <c r="M40" s="291"/>
      <c r="N40" s="291"/>
      <c r="O40" s="291"/>
      <c r="P40" s="291"/>
      <c r="Q40" s="291"/>
      <c r="R40" s="4"/>
    </row>
    <row r="41" spans="1:18" x14ac:dyDescent="0.35">
      <c r="A41" s="4"/>
      <c r="B41" s="291"/>
      <c r="C41" s="291"/>
      <c r="D41" s="291"/>
      <c r="E41" s="291"/>
      <c r="F41" s="291"/>
      <c r="G41" s="291"/>
      <c r="H41" s="291"/>
      <c r="I41" s="291"/>
      <c r="J41" s="291"/>
      <c r="K41" s="291"/>
      <c r="L41" s="291"/>
      <c r="M41" s="291"/>
      <c r="N41" s="291"/>
      <c r="O41" s="291"/>
      <c r="P41" s="291"/>
      <c r="Q41" s="291"/>
      <c r="R41" s="4"/>
    </row>
    <row r="42" spans="1:18" hidden="1" x14ac:dyDescent="0.35">
      <c r="A42" s="4"/>
      <c r="B42" s="3"/>
      <c r="C42" s="3"/>
      <c r="D42" s="3"/>
      <c r="E42" s="3"/>
      <c r="F42" s="3"/>
      <c r="G42" s="3"/>
      <c r="H42" s="3"/>
      <c r="I42" s="3"/>
      <c r="J42" s="3"/>
      <c r="K42" s="3"/>
      <c r="L42" s="3"/>
      <c r="M42" s="3"/>
      <c r="N42" s="3"/>
      <c r="O42" s="3"/>
      <c r="P42" s="7"/>
      <c r="Q42" s="1"/>
      <c r="R42" s="4"/>
    </row>
    <row r="43" spans="1:18" hidden="1" x14ac:dyDescent="0.35">
      <c r="A43" s="4"/>
      <c r="B43" s="3"/>
      <c r="C43" s="3"/>
      <c r="D43" s="3"/>
      <c r="E43" s="3"/>
      <c r="F43" s="3"/>
      <c r="G43" s="3"/>
      <c r="H43" s="3"/>
      <c r="I43" s="3"/>
      <c r="J43" s="3"/>
      <c r="K43" s="3"/>
      <c r="L43" s="3"/>
      <c r="M43" s="3"/>
      <c r="N43" s="3"/>
      <c r="O43" s="3"/>
      <c r="P43" s="7"/>
      <c r="Q43" s="1"/>
      <c r="R43" s="4"/>
    </row>
    <row r="44" spans="1:18" hidden="1" x14ac:dyDescent="0.35">
      <c r="A44" s="4"/>
      <c r="B44" s="15"/>
      <c r="C44" s="15"/>
      <c r="D44" s="15"/>
      <c r="E44" s="15"/>
      <c r="F44" s="15"/>
      <c r="G44" s="15"/>
      <c r="H44" s="15"/>
      <c r="I44" s="15"/>
      <c r="J44" s="15"/>
      <c r="K44" s="15"/>
      <c r="L44" s="15"/>
      <c r="M44" s="15"/>
      <c r="N44" s="15"/>
      <c r="O44" s="15"/>
      <c r="P44" s="15"/>
      <c r="Q44" s="15"/>
      <c r="R44" s="4"/>
    </row>
    <row r="45" spans="1:18" x14ac:dyDescent="0.35">
      <c r="A45" s="4"/>
      <c r="B45" s="4"/>
      <c r="C45" s="4"/>
      <c r="D45" s="4"/>
      <c r="E45" s="4"/>
      <c r="F45" s="4"/>
      <c r="G45" s="4"/>
      <c r="H45" s="4"/>
      <c r="I45" s="4"/>
      <c r="J45" s="4"/>
      <c r="K45" s="4"/>
      <c r="L45" s="4"/>
      <c r="M45" s="4"/>
      <c r="N45" s="4"/>
      <c r="O45" s="4"/>
      <c r="P45" s="6"/>
      <c r="Q45" s="4"/>
      <c r="R45" s="4"/>
    </row>
    <row r="46" spans="1:18" x14ac:dyDescent="0.35">
      <c r="A46" s="4"/>
      <c r="B46" s="4"/>
      <c r="C46" s="4"/>
      <c r="D46" s="4"/>
      <c r="E46" s="4"/>
      <c r="F46" s="4"/>
      <c r="G46" s="4"/>
      <c r="H46" s="4"/>
      <c r="I46" s="4"/>
      <c r="J46" s="4"/>
      <c r="K46" s="4"/>
      <c r="L46" s="4"/>
      <c r="M46" s="4"/>
      <c r="N46" s="4"/>
      <c r="O46" s="4"/>
      <c r="P46" s="6"/>
      <c r="Q46" s="4"/>
      <c r="R46" s="4"/>
    </row>
    <row r="47" spans="1:18" x14ac:dyDescent="0.35">
      <c r="A47" s="4"/>
      <c r="B47" s="4"/>
      <c r="C47" s="4"/>
      <c r="D47" s="4"/>
      <c r="E47" s="4"/>
      <c r="F47" s="4"/>
      <c r="G47" s="4"/>
      <c r="H47" s="4"/>
      <c r="I47" s="4"/>
      <c r="J47" s="4"/>
      <c r="K47" s="4"/>
      <c r="L47" s="4"/>
      <c r="M47" s="4"/>
      <c r="N47" s="4"/>
      <c r="O47" s="4"/>
      <c r="P47" s="6"/>
      <c r="Q47" s="4"/>
      <c r="R47" s="4"/>
    </row>
    <row r="48" spans="1:18" x14ac:dyDescent="0.35">
      <c r="A48" s="4"/>
      <c r="B48" s="4"/>
      <c r="C48" s="4"/>
      <c r="D48" s="4"/>
      <c r="E48" s="4"/>
      <c r="F48" s="4"/>
      <c r="G48" s="4"/>
      <c r="H48" s="4"/>
      <c r="I48" s="4"/>
      <c r="J48" s="4"/>
      <c r="K48" s="4"/>
      <c r="L48" s="4"/>
      <c r="M48" s="4"/>
      <c r="N48" s="4"/>
      <c r="O48" s="4"/>
      <c r="P48" s="6"/>
      <c r="Q48" s="4"/>
      <c r="R48" s="4"/>
    </row>
  </sheetData>
  <sheetProtection algorithmName="SHA-512" hashValue="8CKFdbqhUKAFvyI7REdhODd2mq00JPJYER56rekxoIOiAc5gezu5/hMUI2xw+khwaYOfj2LHzrKBH/P0HN6Egg==" saltValue="nVxsb2EWABX/9dY2vB0Ziw==" spinCount="100000" sheet="1" objects="1" scenarios="1"/>
  <mergeCells count="3">
    <mergeCell ref="B11:Q27"/>
    <mergeCell ref="E2:Q8"/>
    <mergeCell ref="B29:Q29"/>
  </mergeCells>
  <pageMargins left="0.7" right="0.7" top="0.75" bottom="0.75" header="0.3" footer="0.3"/>
  <pageSetup paperSize="9" orientation="portrait" horizontalDpi="4294967293" verticalDpi="4294967293"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7">
    <tabColor theme="4" tint="-0.499984740745262"/>
  </sheetPr>
  <dimension ref="A1:U93"/>
  <sheetViews>
    <sheetView showGridLines="0" showRowColHeaders="0" zoomScale="60" zoomScaleNormal="60" workbookViewId="0">
      <selection activeCell="O20" sqref="O20"/>
    </sheetView>
  </sheetViews>
  <sheetFormatPr defaultRowHeight="14.5" x14ac:dyDescent="0.35"/>
  <cols>
    <col min="2" max="2" width="30.81640625" customWidth="1"/>
    <col min="3" max="3" width="48.36328125" bestFit="1" customWidth="1"/>
    <col min="4" max="4" width="24.54296875" customWidth="1"/>
    <col min="5" max="5" width="23.81640625" customWidth="1"/>
    <col min="6" max="6" width="21.08984375" customWidth="1"/>
    <col min="7" max="7" width="49.1796875" customWidth="1"/>
    <col min="10" max="10" width="13.453125" customWidth="1"/>
    <col min="11" max="11" width="12.6328125" bestFit="1" customWidth="1"/>
    <col min="13" max="13" width="21.08984375" bestFit="1" customWidth="1"/>
    <col min="14" max="19" width="8.81640625" customWidth="1"/>
  </cols>
  <sheetData>
    <row r="1" spans="1:8" x14ac:dyDescent="0.35">
      <c r="A1" s="4"/>
      <c r="B1" s="4"/>
      <c r="C1" s="4"/>
      <c r="D1" s="4"/>
      <c r="E1" s="4"/>
      <c r="F1" s="4"/>
      <c r="G1" s="4"/>
      <c r="H1" s="4"/>
    </row>
    <row r="2" spans="1:8" ht="44" customHeight="1" x14ac:dyDescent="0.35">
      <c r="A2" s="4"/>
      <c r="B2" s="366" t="s">
        <v>217</v>
      </c>
      <c r="C2" s="366"/>
      <c r="D2" s="366"/>
      <c r="E2" s="366"/>
      <c r="F2" s="366"/>
      <c r="G2" s="366"/>
      <c r="H2" s="4"/>
    </row>
    <row r="3" spans="1:8" ht="14.5" customHeight="1" x14ac:dyDescent="0.35">
      <c r="A3" s="4"/>
      <c r="B3" s="366"/>
      <c r="C3" s="366"/>
      <c r="D3" s="366"/>
      <c r="E3" s="366"/>
      <c r="F3" s="366"/>
      <c r="G3" s="366"/>
      <c r="H3" s="4"/>
    </row>
    <row r="4" spans="1:8" ht="14.5" customHeight="1" x14ac:dyDescent="0.35">
      <c r="A4" s="4"/>
      <c r="B4" s="366"/>
      <c r="C4" s="366"/>
      <c r="D4" s="366"/>
      <c r="E4" s="366"/>
      <c r="F4" s="366"/>
      <c r="G4" s="366"/>
      <c r="H4" s="4"/>
    </row>
    <row r="5" spans="1:8" ht="14.5" customHeight="1" x14ac:dyDescent="0.35">
      <c r="A5" s="4"/>
      <c r="B5" s="366"/>
      <c r="C5" s="366"/>
      <c r="D5" s="366"/>
      <c r="E5" s="366"/>
      <c r="F5" s="366"/>
      <c r="G5" s="366"/>
      <c r="H5" s="4"/>
    </row>
    <row r="6" spans="1:8" ht="14.5" customHeight="1" x14ac:dyDescent="0.35">
      <c r="A6" s="4"/>
      <c r="B6" s="366"/>
      <c r="C6" s="366"/>
      <c r="D6" s="366"/>
      <c r="E6" s="366"/>
      <c r="F6" s="366"/>
      <c r="G6" s="366"/>
      <c r="H6" s="4"/>
    </row>
    <row r="7" spans="1:8" ht="14.5" customHeight="1" x14ac:dyDescent="0.35">
      <c r="A7" s="4"/>
      <c r="B7" s="366"/>
      <c r="C7" s="366"/>
      <c r="D7" s="366"/>
      <c r="E7" s="366"/>
      <c r="F7" s="366"/>
      <c r="G7" s="366"/>
      <c r="H7" s="4"/>
    </row>
    <row r="8" spans="1:8" x14ac:dyDescent="0.35">
      <c r="A8" s="4"/>
      <c r="B8" s="4"/>
      <c r="C8" s="4"/>
      <c r="D8" s="4"/>
      <c r="E8" s="4"/>
      <c r="F8" s="4"/>
      <c r="G8" s="4"/>
      <c r="H8" s="4"/>
    </row>
    <row r="9" spans="1:8" ht="18.5" x14ac:dyDescent="0.45">
      <c r="A9" s="4"/>
      <c r="B9" s="147" t="s">
        <v>785</v>
      </c>
      <c r="C9" s="4"/>
      <c r="D9" s="4"/>
      <c r="E9" s="4"/>
      <c r="F9" s="4"/>
      <c r="G9" s="4"/>
      <c r="H9" s="4"/>
    </row>
    <row r="10" spans="1:8" ht="14.5" customHeight="1" x14ac:dyDescent="0.35">
      <c r="A10" s="4"/>
      <c r="B10" s="404" t="s">
        <v>815</v>
      </c>
      <c r="C10" s="404"/>
      <c r="D10" s="404"/>
      <c r="E10" s="404"/>
      <c r="F10" s="404"/>
      <c r="G10" s="404"/>
      <c r="H10" s="4"/>
    </row>
    <row r="11" spans="1:8" x14ac:dyDescent="0.35">
      <c r="A11" s="4"/>
      <c r="B11" s="404"/>
      <c r="C11" s="404"/>
      <c r="D11" s="404"/>
      <c r="E11" s="404"/>
      <c r="F11" s="404"/>
      <c r="G11" s="404"/>
      <c r="H11" s="4"/>
    </row>
    <row r="12" spans="1:8" ht="36.65" customHeight="1" x14ac:dyDescent="0.35">
      <c r="A12" s="4"/>
      <c r="B12" s="404"/>
      <c r="C12" s="404"/>
      <c r="D12" s="404"/>
      <c r="E12" s="404"/>
      <c r="F12" s="404"/>
      <c r="G12" s="404"/>
      <c r="H12" s="4"/>
    </row>
    <row r="13" spans="1:8" ht="14.5" hidden="1" customHeight="1" x14ac:dyDescent="0.35">
      <c r="A13" s="4"/>
      <c r="B13" s="404"/>
      <c r="C13" s="404"/>
      <c r="D13" s="404"/>
      <c r="E13" s="404"/>
      <c r="F13" s="404"/>
      <c r="G13" s="404"/>
      <c r="H13" s="4"/>
    </row>
    <row r="14" spans="1:8" ht="14.5" hidden="1" customHeight="1" x14ac:dyDescent="0.35">
      <c r="A14" s="4"/>
      <c r="B14" s="404"/>
      <c r="C14" s="404"/>
      <c r="D14" s="404"/>
      <c r="E14" s="404"/>
      <c r="F14" s="404"/>
      <c r="G14" s="404"/>
      <c r="H14" s="4"/>
    </row>
    <row r="15" spans="1:8" x14ac:dyDescent="0.35">
      <c r="A15" s="4"/>
      <c r="B15" s="17"/>
      <c r="C15" s="17"/>
      <c r="D15" s="17"/>
      <c r="E15" s="17"/>
      <c r="F15" s="17"/>
      <c r="G15" s="17"/>
      <c r="H15" s="4"/>
    </row>
    <row r="16" spans="1:8" ht="80" customHeight="1" x14ac:dyDescent="0.35">
      <c r="A16" s="4"/>
      <c r="B16" s="375"/>
      <c r="C16" s="375"/>
      <c r="D16" s="202"/>
      <c r="E16" s="202"/>
      <c r="F16" s="202"/>
      <c r="G16" s="202"/>
      <c r="H16" s="4"/>
    </row>
    <row r="17" spans="1:11" ht="80" customHeight="1" x14ac:dyDescent="0.35">
      <c r="A17" s="4"/>
      <c r="B17" s="375"/>
      <c r="C17" s="375"/>
      <c r="D17" s="202"/>
      <c r="E17" s="202"/>
      <c r="F17" s="202"/>
      <c r="G17" s="202"/>
      <c r="H17" s="4"/>
    </row>
    <row r="18" spans="1:11" ht="80" customHeight="1" x14ac:dyDescent="0.35">
      <c r="A18" s="4"/>
      <c r="B18" s="375"/>
      <c r="C18" s="375"/>
      <c r="D18" s="202"/>
      <c r="E18" s="202"/>
      <c r="F18" s="202"/>
      <c r="G18" s="202"/>
      <c r="H18" s="4"/>
    </row>
    <row r="19" spans="1:11" ht="80" customHeight="1" x14ac:dyDescent="0.35">
      <c r="A19" s="4"/>
      <c r="B19" s="375"/>
      <c r="C19" s="375"/>
      <c r="D19" s="202"/>
      <c r="E19" s="202"/>
      <c r="F19" s="202"/>
      <c r="G19" s="202"/>
      <c r="H19" s="4"/>
    </row>
    <row r="20" spans="1:11" ht="80" customHeight="1" x14ac:dyDescent="0.35">
      <c r="A20" s="4"/>
      <c r="B20" s="375"/>
      <c r="C20" s="375"/>
      <c r="D20" s="202"/>
      <c r="E20" s="202"/>
      <c r="F20" s="202"/>
      <c r="G20" s="202"/>
      <c r="H20" s="4"/>
    </row>
    <row r="21" spans="1:11" ht="80" customHeight="1" x14ac:dyDescent="0.35">
      <c r="A21" s="4"/>
      <c r="B21" s="375"/>
      <c r="C21" s="375"/>
      <c r="D21" s="375"/>
      <c r="E21" s="375"/>
      <c r="F21" s="375"/>
      <c r="G21" s="375"/>
      <c r="H21" s="4"/>
    </row>
    <row r="22" spans="1:11" ht="16.5" customHeight="1" x14ac:dyDescent="0.35">
      <c r="A22" s="4"/>
      <c r="B22" s="405"/>
      <c r="C22" s="405"/>
      <c r="D22" s="203"/>
      <c r="E22" s="203"/>
      <c r="F22" s="203"/>
      <c r="G22" s="203"/>
      <c r="H22" s="4"/>
    </row>
    <row r="23" spans="1:11" ht="30" customHeight="1" x14ac:dyDescent="0.35">
      <c r="A23" s="4"/>
      <c r="B23" s="267" t="s">
        <v>807</v>
      </c>
      <c r="C23" s="267"/>
      <c r="D23" s="236"/>
      <c r="E23" s="236"/>
      <c r="F23" s="236"/>
      <c r="G23" s="236"/>
      <c r="H23" s="4"/>
    </row>
    <row r="24" spans="1:11" ht="42" customHeight="1" x14ac:dyDescent="0.35">
      <c r="A24" s="4"/>
      <c r="B24" s="379" t="s">
        <v>769</v>
      </c>
      <c r="C24" s="379"/>
      <c r="D24" s="311"/>
      <c r="E24" s="311"/>
      <c r="F24" s="311"/>
      <c r="G24" s="204"/>
      <c r="H24" s="4"/>
    </row>
    <row r="25" spans="1:11" ht="22.5" customHeight="1" thickBot="1" x14ac:dyDescent="0.6">
      <c r="A25" s="4"/>
      <c r="B25" s="144"/>
      <c r="C25" s="381" t="s">
        <v>537</v>
      </c>
      <c r="D25" s="381"/>
      <c r="E25" s="381"/>
      <c r="F25" s="381"/>
      <c r="G25" s="381"/>
      <c r="H25" s="4"/>
    </row>
    <row r="26" spans="1:11" ht="38" thickTop="1" thickBot="1" x14ac:dyDescent="0.4">
      <c r="A26" s="4"/>
      <c r="B26" s="18" t="s">
        <v>227</v>
      </c>
      <c r="C26" s="240" t="s">
        <v>525</v>
      </c>
      <c r="D26" s="315" t="s">
        <v>812</v>
      </c>
      <c r="E26" s="248" t="s">
        <v>816</v>
      </c>
      <c r="F26" s="248" t="s">
        <v>817</v>
      </c>
      <c r="G26" s="249" t="s">
        <v>524</v>
      </c>
      <c r="H26" s="4"/>
    </row>
    <row r="27" spans="1:11" ht="15.5" x14ac:dyDescent="0.35">
      <c r="A27" s="4"/>
      <c r="B27" s="141" t="str">
        <f>'Sumário Alimentação|Catering'!B27</f>
        <v>Lotes</v>
      </c>
      <c r="C27" s="189" t="str">
        <f>'Sumário Alimentação|Catering'!F27</f>
        <v>Indicador social</v>
      </c>
      <c r="D27" s="229" t="str">
        <f>'Scan Alimentação|Catering'!G20</f>
        <v>Não aplicável</v>
      </c>
      <c r="E27" s="278">
        <f>'Scan Alimentação|Catering'!H20</f>
        <v>0</v>
      </c>
      <c r="F27" s="278">
        <f>'Scan Alimentação|Catering'!I20</f>
        <v>0</v>
      </c>
      <c r="G27" s="254">
        <f>'Scan Alimentação|Catering'!J20</f>
        <v>0</v>
      </c>
      <c r="H27" s="4"/>
      <c r="J27" s="223"/>
      <c r="K27" s="223"/>
    </row>
    <row r="28" spans="1:11" ht="16" thickBot="1" x14ac:dyDescent="0.4">
      <c r="A28" s="4"/>
      <c r="B28" s="141" t="str">
        <f>'Sumário Alimentação|Catering'!B28</f>
        <v>Planeamento de quantidades</v>
      </c>
      <c r="C28" s="189" t="str">
        <f>'Sumário Alimentação|Catering'!F28</f>
        <v>Ambiente</v>
      </c>
      <c r="D28" s="268" t="str">
        <f>'Scan Alimentação|Catering'!G21</f>
        <v>Não aplicável</v>
      </c>
      <c r="E28" s="231">
        <f>'Scan Alimentação|Catering'!H21</f>
        <v>0</v>
      </c>
      <c r="F28" s="231">
        <f>'Scan Alimentação|Catering'!I21</f>
        <v>0</v>
      </c>
      <c r="G28" s="256">
        <f>'Scan Alimentação|Catering'!J21</f>
        <v>0</v>
      </c>
      <c r="H28" s="4"/>
      <c r="J28" s="223"/>
      <c r="K28" s="223"/>
    </row>
    <row r="29" spans="1:11" ht="20" customHeight="1" thickTop="1" x14ac:dyDescent="0.35">
      <c r="A29" s="4"/>
      <c r="B29" s="208"/>
      <c r="C29" s="208"/>
      <c r="D29" s="217"/>
      <c r="E29" s="186"/>
      <c r="F29" s="186"/>
      <c r="G29" s="186"/>
      <c r="H29" s="4"/>
    </row>
    <row r="30" spans="1:11" ht="20.25" customHeight="1" thickBot="1" x14ac:dyDescent="0.6">
      <c r="A30" s="4"/>
      <c r="B30" s="144"/>
      <c r="C30" s="238" t="str">
        <f>'Sumário Alimentação|Catering'!C30</f>
        <v>Tipo de proteína</v>
      </c>
      <c r="D30" s="239"/>
      <c r="E30" s="237"/>
      <c r="F30" s="237"/>
      <c r="G30" s="237"/>
      <c r="H30" s="4"/>
    </row>
    <row r="31" spans="1:11" ht="38" thickTop="1" thickBot="1" x14ac:dyDescent="0.4">
      <c r="A31" s="4"/>
      <c r="B31" s="18" t="s">
        <v>227</v>
      </c>
      <c r="C31" s="240" t="s">
        <v>525</v>
      </c>
      <c r="D31" s="315" t="s">
        <v>812</v>
      </c>
      <c r="E31" s="248" t="s">
        <v>816</v>
      </c>
      <c r="F31" s="248" t="s">
        <v>817</v>
      </c>
      <c r="G31" s="249" t="s">
        <v>524</v>
      </c>
      <c r="H31" s="4"/>
    </row>
    <row r="32" spans="1:11" ht="16" thickBot="1" x14ac:dyDescent="0.4">
      <c r="A32" s="4"/>
      <c r="B32" s="141" t="str">
        <f>'Sumário Alimentação|Catering'!B32</f>
        <v>Menus à base de vegetais</v>
      </c>
      <c r="C32" s="189" t="str">
        <f>'Sumário Alimentação|Catering'!F32</f>
        <v>Ambiente</v>
      </c>
      <c r="D32" s="342" t="str">
        <f>'Scan Alimentação|Catering'!G25</f>
        <v>Não aplicável</v>
      </c>
      <c r="E32" s="252">
        <f>'Scan Alimentação|Catering'!H25</f>
        <v>0</v>
      </c>
      <c r="F32" s="252">
        <f>'Scan Alimentação|Catering'!I25</f>
        <v>0</v>
      </c>
      <c r="G32" s="266">
        <f>'Scan Alimentação|Catering'!J25</f>
        <v>0</v>
      </c>
      <c r="H32" s="4"/>
      <c r="J32" s="223"/>
      <c r="K32" s="223"/>
    </row>
    <row r="33" spans="1:11" ht="21" customHeight="1" thickTop="1" x14ac:dyDescent="0.35">
      <c r="A33" s="4"/>
      <c r="B33" s="208"/>
      <c r="C33" s="208"/>
      <c r="D33" s="217"/>
      <c r="E33" s="186"/>
      <c r="F33" s="186"/>
      <c r="G33" s="186"/>
      <c r="H33" s="4"/>
    </row>
    <row r="34" spans="1:11" ht="24" thickBot="1" x14ac:dyDescent="0.6">
      <c r="A34" s="4"/>
      <c r="B34" s="144"/>
      <c r="C34" s="238" t="str">
        <f>'Sumário Alimentação|Catering'!C34</f>
        <v>Origem dos produtos alimentares e bebidas</v>
      </c>
      <c r="D34" s="239"/>
      <c r="E34" s="237"/>
      <c r="F34" s="237"/>
      <c r="G34" s="237"/>
      <c r="H34" s="4"/>
    </row>
    <row r="35" spans="1:11" ht="38" thickTop="1" thickBot="1" x14ac:dyDescent="0.4">
      <c r="A35" s="4"/>
      <c r="B35" s="18" t="s">
        <v>227</v>
      </c>
      <c r="C35" s="240" t="s">
        <v>525</v>
      </c>
      <c r="D35" s="315" t="s">
        <v>812</v>
      </c>
      <c r="E35" s="248" t="s">
        <v>816</v>
      </c>
      <c r="F35" s="248" t="s">
        <v>817</v>
      </c>
      <c r="G35" s="249" t="s">
        <v>524</v>
      </c>
      <c r="H35" s="4"/>
    </row>
    <row r="36" spans="1:11" ht="15.5" x14ac:dyDescent="0.35">
      <c r="A36" s="4"/>
      <c r="B36" s="140" t="str">
        <f>'Sumário Alimentação|Catering'!B36</f>
        <v>Produtos sazonais</v>
      </c>
      <c r="C36" s="189" t="str">
        <f>'Sumário Alimentação|Catering'!F36</f>
        <v>Ambiente</v>
      </c>
      <c r="D36" s="229" t="str">
        <f>'Scan Alimentação|Catering'!G29</f>
        <v>Não aplicável</v>
      </c>
      <c r="E36" s="278">
        <f>'Scan Alimentação|Catering'!H29</f>
        <v>0</v>
      </c>
      <c r="F36" s="278">
        <f>'Scan Alimentação|Catering'!I29</f>
        <v>0</v>
      </c>
      <c r="G36" s="254">
        <f>'Scan Alimentação|Catering'!J29</f>
        <v>0</v>
      </c>
      <c r="H36" s="4"/>
      <c r="J36" s="223"/>
      <c r="K36" s="223"/>
    </row>
    <row r="37" spans="1:11" ht="15.5" x14ac:dyDescent="0.35">
      <c r="A37" s="4"/>
      <c r="B37" s="140" t="str">
        <f>'Sumário Alimentação|Catering'!B37</f>
        <v>Circuitos curtos</v>
      </c>
      <c r="C37" s="189" t="str">
        <f>'Sumário Alimentação|Catering'!F37</f>
        <v>Ambiente</v>
      </c>
      <c r="D37" s="229" t="str">
        <f>'Scan Alimentação|Catering'!G30</f>
        <v>Não aplicável</v>
      </c>
      <c r="E37" s="278">
        <f>'Scan Alimentação|Catering'!H30</f>
        <v>0</v>
      </c>
      <c r="F37" s="278">
        <f>'Scan Alimentação|Catering'!I30</f>
        <v>0</v>
      </c>
      <c r="G37" s="254">
        <f>'Scan Alimentação|Catering'!J30</f>
        <v>0</v>
      </c>
      <c r="H37" s="4"/>
      <c r="J37" s="223"/>
      <c r="K37" s="223"/>
    </row>
    <row r="38" spans="1:11" ht="47" thickBot="1" x14ac:dyDescent="0.4">
      <c r="A38" s="4"/>
      <c r="B38" s="140" t="str">
        <f>'Sumário Alimentação|Catering'!B38</f>
        <v>Produtos agrícolas com rótulos relativos a indicações geográficas</v>
      </c>
      <c r="C38" s="189" t="str">
        <f>'Sumário Alimentação|Catering'!F38</f>
        <v>Indicador social</v>
      </c>
      <c r="D38" s="268" t="str">
        <f>'Scan Alimentação|Catering'!G31</f>
        <v>Não aplicável</v>
      </c>
      <c r="E38" s="231">
        <f>'Scan Alimentação|Catering'!H31</f>
        <v>0</v>
      </c>
      <c r="F38" s="231">
        <f>'Scan Alimentação|Catering'!I31</f>
        <v>0</v>
      </c>
      <c r="G38" s="256">
        <f>'Scan Alimentação|Catering'!J31</f>
        <v>0</v>
      </c>
      <c r="H38" s="4"/>
      <c r="J38" s="223"/>
      <c r="K38" s="223"/>
    </row>
    <row r="39" spans="1:11" ht="16" thickTop="1" x14ac:dyDescent="0.35">
      <c r="A39" s="4"/>
      <c r="B39" s="33"/>
      <c r="C39" s="35"/>
      <c r="D39" s="35"/>
      <c r="E39" s="35"/>
      <c r="F39" s="35"/>
      <c r="G39" s="35"/>
      <c r="H39" s="4"/>
    </row>
    <row r="40" spans="1:11" ht="26" customHeight="1" thickBot="1" x14ac:dyDescent="0.4">
      <c r="A40" s="4"/>
      <c r="B40" s="143"/>
      <c r="C40" s="210" t="str">
        <f>'Sumário Alimentação|Catering'!C40</f>
        <v>Cadeia de produção sustentável</v>
      </c>
      <c r="D40" s="23"/>
      <c r="E40" s="205"/>
      <c r="F40" s="205"/>
      <c r="G40" s="205"/>
      <c r="H40" s="4"/>
    </row>
    <row r="41" spans="1:11" ht="38" thickTop="1" thickBot="1" x14ac:dyDescent="0.4">
      <c r="A41" s="4"/>
      <c r="B41" s="18" t="s">
        <v>227</v>
      </c>
      <c r="C41" s="240" t="s">
        <v>525</v>
      </c>
      <c r="D41" s="315" t="s">
        <v>812</v>
      </c>
      <c r="E41" s="248" t="s">
        <v>816</v>
      </c>
      <c r="F41" s="248" t="s">
        <v>817</v>
      </c>
      <c r="G41" s="249" t="s">
        <v>524</v>
      </c>
      <c r="H41" s="4"/>
    </row>
    <row r="42" spans="1:11" ht="31" x14ac:dyDescent="0.35">
      <c r="A42" s="4"/>
      <c r="B42" s="140" t="str">
        <f>'Sumário Alimentação|Catering'!B42</f>
        <v xml:space="preserve">Produção integrada
</v>
      </c>
      <c r="C42" s="189" t="str">
        <f>'Sumário Alimentação|Catering'!F42</f>
        <v>Ambiente</v>
      </c>
      <c r="D42" s="229" t="str">
        <f>'Scan Alimentação|Catering'!G35</f>
        <v>Não aplicável</v>
      </c>
      <c r="E42" s="278">
        <f>'Scan Alimentação|Catering'!H35</f>
        <v>0</v>
      </c>
      <c r="F42" s="278">
        <f>'Scan Alimentação|Catering'!I35</f>
        <v>0</v>
      </c>
      <c r="G42" s="254">
        <f>'Scan Alimentação|Catering'!J35</f>
        <v>0</v>
      </c>
      <c r="H42" s="4"/>
      <c r="J42" s="223"/>
      <c r="K42" s="223"/>
    </row>
    <row r="43" spans="1:11" ht="15.5" x14ac:dyDescent="0.35">
      <c r="A43" s="4"/>
      <c r="B43" s="140" t="str">
        <f>'Sumário Alimentação|Catering'!B43</f>
        <v>Produtos biológicos</v>
      </c>
      <c r="C43" s="189" t="str">
        <f>'Sumário Alimentação|Catering'!F43</f>
        <v>Ambiente</v>
      </c>
      <c r="D43" s="229" t="str">
        <f>'Scan Alimentação|Catering'!G36</f>
        <v>Não aplicável</v>
      </c>
      <c r="E43" s="278">
        <f>'Scan Alimentação|Catering'!H36</f>
        <v>0</v>
      </c>
      <c r="F43" s="278">
        <f>'Scan Alimentação|Catering'!I36</f>
        <v>0</v>
      </c>
      <c r="G43" s="254">
        <f>'Scan Alimentação|Catering'!J36</f>
        <v>0</v>
      </c>
      <c r="H43" s="4"/>
      <c r="J43" s="223"/>
      <c r="K43" s="223"/>
    </row>
    <row r="44" spans="1:11" ht="31" x14ac:dyDescent="0.35">
      <c r="A44" s="4"/>
      <c r="B44" s="140" t="str">
        <f>'Sumário Alimentação|Catering'!B44</f>
        <v xml:space="preserve">
Especies de peixes a evitar</v>
      </c>
      <c r="C44" s="189" t="str">
        <f>'Sumário Alimentação|Catering'!F44</f>
        <v>Biodiversidade</v>
      </c>
      <c r="D44" s="229" t="str">
        <f>'Scan Alimentação|Catering'!G37</f>
        <v>Não aplicável</v>
      </c>
      <c r="E44" s="278">
        <f>'Scan Alimentação|Catering'!H37</f>
        <v>0</v>
      </c>
      <c r="F44" s="278">
        <f>'Scan Alimentação|Catering'!I37</f>
        <v>0</v>
      </c>
      <c r="G44" s="254">
        <f>'Scan Alimentação|Catering'!J37</f>
        <v>0</v>
      </c>
      <c r="H44" s="4"/>
      <c r="J44" s="223"/>
      <c r="K44" s="223"/>
    </row>
    <row r="45" spans="1:11" ht="62" x14ac:dyDescent="0.35">
      <c r="A45" s="4"/>
      <c r="B45" s="140" t="str">
        <f>'Sumário Alimentação|Catering'!B45</f>
        <v xml:space="preserve">Produtos alimentares marinhos produzidos em unidades populacionais com limites biológicos seguros </v>
      </c>
      <c r="C45" s="189" t="str">
        <f>'Sumário Alimentação|Catering'!F45</f>
        <v>Biodiversidade</v>
      </c>
      <c r="D45" s="229" t="str">
        <f>'Scan Alimentação|Catering'!G38</f>
        <v>Não aplicável</v>
      </c>
      <c r="E45" s="278">
        <f>'Scan Alimentação|Catering'!H38</f>
        <v>0</v>
      </c>
      <c r="F45" s="278">
        <f>'Scan Alimentação|Catering'!I38</f>
        <v>0</v>
      </c>
      <c r="G45" s="254">
        <f>'Scan Alimentação|Catering'!J38</f>
        <v>0</v>
      </c>
      <c r="H45" s="4"/>
      <c r="J45" s="223"/>
      <c r="K45" s="223"/>
    </row>
    <row r="46" spans="1:11" ht="46.5" x14ac:dyDescent="0.35">
      <c r="A46" s="4"/>
      <c r="B46" s="140" t="str">
        <f>'Sumário Alimentação|Catering'!B46</f>
        <v>Produção sustentável de  produtos alimentares provenientes de aquicultura</v>
      </c>
      <c r="C46" s="189" t="str">
        <f>'Sumário Alimentação|Catering'!F46</f>
        <v>Ambiente</v>
      </c>
      <c r="D46" s="229" t="str">
        <f>'Scan Alimentação|Catering'!G39</f>
        <v>Não aplicável</v>
      </c>
      <c r="E46" s="278">
        <f>'Scan Alimentação|Catering'!H39</f>
        <v>0</v>
      </c>
      <c r="F46" s="278">
        <f>'Scan Alimentação|Catering'!I39</f>
        <v>0</v>
      </c>
      <c r="G46" s="254">
        <f>'Scan Alimentação|Catering'!J39</f>
        <v>0</v>
      </c>
      <c r="H46" s="4"/>
      <c r="J46" s="223"/>
      <c r="K46" s="223"/>
    </row>
    <row r="47" spans="1:11" ht="15.5" x14ac:dyDescent="0.35">
      <c r="A47" s="4"/>
      <c r="B47" s="140" t="str">
        <f>'Sumário Alimentação|Catering'!B47</f>
        <v>Bem estar animal</v>
      </c>
      <c r="C47" s="189" t="str">
        <f>'Sumário Alimentação|Catering'!F47</f>
        <v>Bem estar animal</v>
      </c>
      <c r="D47" s="229" t="str">
        <f>'Scan Alimentação|Catering'!G40</f>
        <v>Não aplicável</v>
      </c>
      <c r="E47" s="278">
        <f>'Scan Alimentação|Catering'!H40</f>
        <v>0</v>
      </c>
      <c r="F47" s="278">
        <f>'Scan Alimentação|Catering'!I40</f>
        <v>0</v>
      </c>
      <c r="G47" s="254">
        <f>'Scan Alimentação|Catering'!J40</f>
        <v>0</v>
      </c>
      <c r="H47" s="4"/>
      <c r="J47" s="223"/>
      <c r="K47" s="223"/>
    </row>
    <row r="48" spans="1:11" ht="15.5" x14ac:dyDescent="0.35">
      <c r="A48" s="4"/>
      <c r="B48" s="140" t="str">
        <f>'Sumário Alimentação|Catering'!B48</f>
        <v>Bem estar animal</v>
      </c>
      <c r="C48" s="189" t="str">
        <f>'Sumário Alimentação|Catering'!F48</f>
        <v>Bem estar animal</v>
      </c>
      <c r="D48" s="229" t="str">
        <f>'Scan Alimentação|Catering'!G41</f>
        <v>Não aplicável</v>
      </c>
      <c r="E48" s="278">
        <f>'Scan Alimentação|Catering'!H41</f>
        <v>0</v>
      </c>
      <c r="F48" s="278">
        <f>'Scan Alimentação|Catering'!I41</f>
        <v>0</v>
      </c>
      <c r="G48" s="254">
        <f>'Scan Alimentação|Catering'!J41</f>
        <v>0</v>
      </c>
      <c r="H48" s="4"/>
      <c r="J48" s="223"/>
      <c r="K48" s="223"/>
    </row>
    <row r="49" spans="1:11" ht="31" x14ac:dyDescent="0.35">
      <c r="A49" s="4"/>
      <c r="B49" s="140" t="str">
        <f>'Sumário Alimentação|Catering'!B49</f>
        <v>Gorduras vegetais mais sustentáveis</v>
      </c>
      <c r="C49" s="189" t="str">
        <f>'Sumário Alimentação|Catering'!F49</f>
        <v>Biodiversidade</v>
      </c>
      <c r="D49" s="229" t="str">
        <f>'Scan Alimentação|Catering'!G42</f>
        <v>Não aplicável</v>
      </c>
      <c r="E49" s="278">
        <f>'Scan Alimentação|Catering'!H42</f>
        <v>0</v>
      </c>
      <c r="F49" s="278">
        <f>'Scan Alimentação|Catering'!I42</f>
        <v>0</v>
      </c>
      <c r="G49" s="254">
        <f>'Scan Alimentação|Catering'!J42</f>
        <v>0</v>
      </c>
      <c r="H49" s="4"/>
      <c r="J49" s="223"/>
      <c r="K49" s="223"/>
    </row>
    <row r="50" spans="1:11" ht="31.5" thickBot="1" x14ac:dyDescent="0.4">
      <c r="A50" s="4"/>
      <c r="B50" s="140" t="str">
        <f>'Sumário Alimentação|Catering'!B50</f>
        <v xml:space="preserve">Produtos comercializados de forma equitativa e ética </v>
      </c>
      <c r="C50" s="189" t="str">
        <f>'Sumário Alimentação|Catering'!F50</f>
        <v>Indicador social</v>
      </c>
      <c r="D50" s="268" t="str">
        <f>'Scan Alimentação|Catering'!G43</f>
        <v>Não aplicável</v>
      </c>
      <c r="E50" s="231">
        <f>'Scan Alimentação|Catering'!H43</f>
        <v>0</v>
      </c>
      <c r="F50" s="231">
        <f>'Scan Alimentação|Catering'!I43</f>
        <v>0</v>
      </c>
      <c r="G50" s="256">
        <f>'Scan Alimentação|Catering'!J43</f>
        <v>0</v>
      </c>
      <c r="H50" s="4"/>
      <c r="J50" s="223"/>
      <c r="K50" s="223"/>
    </row>
    <row r="51" spans="1:11" ht="20.25" customHeight="1" thickTop="1" x14ac:dyDescent="0.35">
      <c r="A51" s="4"/>
      <c r="B51" s="211"/>
      <c r="C51" s="211"/>
      <c r="D51" s="218"/>
      <c r="E51" s="33"/>
      <c r="F51" s="33"/>
      <c r="G51" s="33"/>
      <c r="H51" s="4"/>
    </row>
    <row r="52" spans="1:11" ht="25.5" customHeight="1" thickBot="1" x14ac:dyDescent="0.4">
      <c r="A52" s="4"/>
      <c r="B52" s="143"/>
      <c r="C52" s="235" t="str">
        <f>'Sumário Alimentação|Catering'!C52</f>
        <v>Prevenção de resíduos e reutilização</v>
      </c>
      <c r="D52" s="23"/>
      <c r="E52" s="205"/>
      <c r="F52" s="205"/>
      <c r="G52" s="205"/>
      <c r="H52" s="4"/>
    </row>
    <row r="53" spans="1:11" ht="38" thickTop="1" thickBot="1" x14ac:dyDescent="0.4">
      <c r="A53" s="4"/>
      <c r="B53" s="18" t="s">
        <v>227</v>
      </c>
      <c r="C53" s="240" t="s">
        <v>525</v>
      </c>
      <c r="D53" s="315" t="s">
        <v>521</v>
      </c>
      <c r="E53" s="248" t="s">
        <v>522</v>
      </c>
      <c r="F53" s="248" t="s">
        <v>523</v>
      </c>
      <c r="G53" s="249" t="s">
        <v>524</v>
      </c>
      <c r="H53" s="4"/>
    </row>
    <row r="54" spans="1:11" ht="16" thickBot="1" x14ac:dyDescent="0.4">
      <c r="A54" s="4"/>
      <c r="B54" s="44" t="str">
        <f>'Sumário Alimentação|Catering'!B54</f>
        <v>Resíduos de embalagens</v>
      </c>
      <c r="C54" s="189" t="str">
        <f>'Sumário Alimentação|Catering'!F54</f>
        <v>Economia Circular</v>
      </c>
      <c r="D54" s="342" t="str">
        <f>'Scan Alimentação|Catering'!G47</f>
        <v>Não aplicável</v>
      </c>
      <c r="E54" s="252">
        <f>'Scan Alimentação|Catering'!H47</f>
        <v>0</v>
      </c>
      <c r="F54" s="252">
        <f>'Scan Alimentação|Catering'!I47</f>
        <v>0</v>
      </c>
      <c r="G54" s="257">
        <f>'Scan Alimentação|Catering'!J47</f>
        <v>0</v>
      </c>
      <c r="H54" s="4"/>
      <c r="J54" s="223"/>
      <c r="K54" s="223"/>
    </row>
    <row r="55" spans="1:11" ht="18.75" customHeight="1" thickTop="1" x14ac:dyDescent="0.35">
      <c r="A55" s="4"/>
      <c r="B55" s="211"/>
      <c r="C55" s="211"/>
      <c r="D55" s="218"/>
      <c r="E55" s="33"/>
      <c r="F55" s="33"/>
      <c r="G55" s="33"/>
      <c r="H55" s="4"/>
    </row>
    <row r="56" spans="1:11" ht="24" customHeight="1" thickBot="1" x14ac:dyDescent="0.4">
      <c r="A56" s="4"/>
      <c r="B56" s="143"/>
      <c r="C56" s="235" t="str">
        <f>'Sumário Alimentação|Catering'!C56</f>
        <v>Critérios gerais</v>
      </c>
      <c r="D56" s="23"/>
      <c r="E56" s="205"/>
      <c r="F56" s="205"/>
      <c r="G56" s="205"/>
      <c r="H56" s="4"/>
    </row>
    <row r="57" spans="1:11" ht="38" thickTop="1" thickBot="1" x14ac:dyDescent="0.4">
      <c r="A57" s="4"/>
      <c r="B57" s="18" t="s">
        <v>227</v>
      </c>
      <c r="C57" s="240" t="s">
        <v>525</v>
      </c>
      <c r="D57" s="315" t="s">
        <v>521</v>
      </c>
      <c r="E57" s="248" t="s">
        <v>522</v>
      </c>
      <c r="F57" s="248" t="s">
        <v>523</v>
      </c>
      <c r="G57" s="249" t="s">
        <v>524</v>
      </c>
      <c r="H57" s="4"/>
    </row>
    <row r="58" spans="1:11" ht="37.5" customHeight="1" thickBot="1" x14ac:dyDescent="0.4">
      <c r="A58" s="4"/>
      <c r="B58" s="44" t="str">
        <f>'Sumário Alimentação|Catering'!B58</f>
        <v xml:space="preserve">Rastreabilidade </v>
      </c>
      <c r="C58" s="189" t="str">
        <f>'Sumário Alimentação|Catering'!F58</f>
        <v>Outros</v>
      </c>
      <c r="D58" s="342" t="str">
        <f>'Scan Alimentação|Catering'!G51</f>
        <v>Não aplicável</v>
      </c>
      <c r="E58" s="252">
        <f>'Scan Alimentação|Catering'!H51</f>
        <v>0</v>
      </c>
      <c r="F58" s="252">
        <f>'Scan Alimentação|Catering'!I51</f>
        <v>0</v>
      </c>
      <c r="G58" s="258">
        <f>'Scan Alimentação|Catering'!J51</f>
        <v>0</v>
      </c>
      <c r="H58" s="4"/>
      <c r="J58" s="223"/>
      <c r="K58" s="223"/>
    </row>
    <row r="59" spans="1:11" ht="23" customHeight="1" thickTop="1" x14ac:dyDescent="0.35">
      <c r="A59" s="4"/>
      <c r="B59" s="215"/>
      <c r="C59" s="216"/>
      <c r="D59" s="219"/>
      <c r="E59" s="187"/>
      <c r="F59" s="187"/>
      <c r="G59" s="187"/>
      <c r="H59" s="4"/>
    </row>
    <row r="60" spans="1:11" ht="43.5" customHeight="1" x14ac:dyDescent="0.35">
      <c r="A60" s="4"/>
      <c r="B60" s="264" t="str">
        <f>'Sumário Alimentação|Catering'!B60</f>
        <v>Contratação de refeições escolares &amp; serviços de catering</v>
      </c>
      <c r="C60" s="214"/>
      <c r="D60" s="220"/>
      <c r="E60" s="188"/>
      <c r="F60" s="188"/>
      <c r="G60" s="188"/>
      <c r="H60" s="4"/>
    </row>
    <row r="61" spans="1:11" ht="24" thickBot="1" x14ac:dyDescent="0.4">
      <c r="A61" s="4"/>
      <c r="B61" s="143"/>
      <c r="C61" s="235" t="str">
        <f>'Sumário Alimentação|Catering'!C61</f>
        <v>Contratação de refeições escolares &amp; serviços de catering</v>
      </c>
      <c r="D61" s="23"/>
      <c r="E61" s="205"/>
      <c r="F61" s="205"/>
      <c r="G61" s="205"/>
      <c r="H61" s="4"/>
    </row>
    <row r="62" spans="1:11" ht="38" thickTop="1" thickBot="1" x14ac:dyDescent="0.4">
      <c r="A62" s="4"/>
      <c r="B62" s="18" t="s">
        <v>227</v>
      </c>
      <c r="C62" s="240" t="s">
        <v>525</v>
      </c>
      <c r="D62" s="315" t="s">
        <v>521</v>
      </c>
      <c r="E62" s="248" t="s">
        <v>522</v>
      </c>
      <c r="F62" s="248" t="s">
        <v>523</v>
      </c>
      <c r="G62" s="249" t="s">
        <v>524</v>
      </c>
      <c r="H62" s="4"/>
    </row>
    <row r="63" spans="1:11" ht="46.5" x14ac:dyDescent="0.35">
      <c r="A63" s="4"/>
      <c r="B63" s="154" t="str">
        <f>'Sumário Alimentação|Catering'!B63</f>
        <v xml:space="preserve">Conhecimentos e experiência sobre a gestão dos aspetos ambientais do contrato </v>
      </c>
      <c r="C63" s="189" t="str">
        <f>'Sumário Alimentação|Catering'!F63</f>
        <v>Ambiente</v>
      </c>
      <c r="D63" s="229" t="str">
        <f>'Scan Alimentação|Catering'!G56</f>
        <v>Não aplicável</v>
      </c>
      <c r="E63" s="278">
        <f>'Scan Alimentação|Catering'!H56</f>
        <v>0</v>
      </c>
      <c r="F63" s="278">
        <f>'Scan Alimentação|Catering'!I56</f>
        <v>0</v>
      </c>
      <c r="G63" s="255">
        <f>'Scan Alimentação|Catering'!J56</f>
        <v>0</v>
      </c>
      <c r="H63" s="4"/>
      <c r="J63" s="223"/>
      <c r="K63" s="223"/>
    </row>
    <row r="64" spans="1:11" ht="16" thickBot="1" x14ac:dyDescent="0.4">
      <c r="A64" s="4"/>
      <c r="B64" s="154" t="str">
        <f>'Sumário Alimentação|Catering'!B64</f>
        <v>Formação do pessoal</v>
      </c>
      <c r="C64" s="189" t="str">
        <f>'Sumário Alimentação|Catering'!F64</f>
        <v>Indicador social</v>
      </c>
      <c r="D64" s="268" t="str">
        <f>'Scan Alimentação|Catering'!G57</f>
        <v>Não aplicável</v>
      </c>
      <c r="E64" s="231">
        <f>'Scan Alimentação|Catering'!H57</f>
        <v>0</v>
      </c>
      <c r="F64" s="231">
        <f>'Scan Alimentação|Catering'!I57</f>
        <v>0</v>
      </c>
      <c r="G64" s="258">
        <f>'Scan Alimentação|Catering'!J57</f>
        <v>0</v>
      </c>
      <c r="H64" s="4"/>
      <c r="J64" s="223"/>
      <c r="K64" s="223"/>
    </row>
    <row r="65" spans="1:21" ht="27.5" customHeight="1" thickTop="1" x14ac:dyDescent="0.35">
      <c r="A65" s="4"/>
      <c r="B65" s="212"/>
      <c r="C65" s="212"/>
      <c r="D65" s="219"/>
      <c r="E65" s="187"/>
      <c r="F65" s="187"/>
      <c r="G65" s="187"/>
      <c r="H65" s="4"/>
    </row>
    <row r="66" spans="1:21" ht="30.5" customHeight="1" thickBot="1" x14ac:dyDescent="0.4">
      <c r="A66" s="4"/>
      <c r="B66" s="143"/>
      <c r="C66" s="235" t="str">
        <f>'Sumário Alimentação|Catering'!C66</f>
        <v>Prevenção de resíduos alimentares</v>
      </c>
      <c r="D66" s="23"/>
      <c r="E66" s="205"/>
      <c r="F66" s="205"/>
      <c r="G66" s="205"/>
      <c r="H66" s="4"/>
    </row>
    <row r="67" spans="1:21" ht="38" thickTop="1" thickBot="1" x14ac:dyDescent="0.4">
      <c r="A67" s="4"/>
      <c r="B67" s="18" t="s">
        <v>227</v>
      </c>
      <c r="C67" s="240" t="s">
        <v>525</v>
      </c>
      <c r="D67" s="315" t="s">
        <v>812</v>
      </c>
      <c r="E67" s="248" t="s">
        <v>816</v>
      </c>
      <c r="F67" s="248" t="s">
        <v>817</v>
      </c>
      <c r="G67" s="249" t="s">
        <v>524</v>
      </c>
      <c r="H67" s="4"/>
    </row>
    <row r="68" spans="1:21" ht="31" x14ac:dyDescent="0.35">
      <c r="A68" s="4"/>
      <c r="B68" s="154" t="str">
        <f>'Sumário Alimentação|Catering'!B68</f>
        <v xml:space="preserve">Prevenção de resíduos alimentares e de bebidas </v>
      </c>
      <c r="C68" s="189" t="str">
        <f>'Sumário Alimentação|Catering'!F68</f>
        <v>Economia Circular</v>
      </c>
      <c r="D68" s="229" t="str">
        <f>'Scan Alimentação|Catering'!G61</f>
        <v>Não aplicável</v>
      </c>
      <c r="E68" s="278">
        <f>'Scan Alimentação|Catering'!H61</f>
        <v>0</v>
      </c>
      <c r="F68" s="278">
        <f>'Scan Alimentação|Catering'!I61</f>
        <v>0</v>
      </c>
      <c r="G68" s="259">
        <f>'Scan Alimentação|Catering'!J61</f>
        <v>0</v>
      </c>
      <c r="H68" s="4"/>
      <c r="J68" s="223"/>
      <c r="K68" s="223"/>
      <c r="M68" s="3"/>
      <c r="N68" s="261"/>
      <c r="O68" s="261"/>
      <c r="P68" s="3"/>
      <c r="Q68" s="3"/>
      <c r="R68" s="261"/>
      <c r="S68" s="3"/>
      <c r="T68" s="261"/>
      <c r="U68" s="3"/>
    </row>
    <row r="69" spans="1:21" ht="45.75" customHeight="1" x14ac:dyDescent="0.35">
      <c r="A69" s="4"/>
      <c r="B69" s="154" t="str">
        <f>'Sumário Alimentação|Catering'!B69</f>
        <v>Redistribuição de produtos alimentares e bebidas</v>
      </c>
      <c r="C69" s="189" t="str">
        <f>'Sumário Alimentação|Catering'!F69</f>
        <v>Economia Circular</v>
      </c>
      <c r="D69" s="229" t="str">
        <f>'Scan Alimentação|Catering'!G62</f>
        <v>Não aplicável</v>
      </c>
      <c r="E69" s="278">
        <f>'Scan Alimentação|Catering'!H62</f>
        <v>0</v>
      </c>
      <c r="F69" s="278">
        <f>'Scan Alimentação|Catering'!I62</f>
        <v>0</v>
      </c>
      <c r="G69" s="254">
        <f>'Scan Alimentação|Catering'!J62</f>
        <v>0</v>
      </c>
      <c r="H69" s="4"/>
      <c r="J69" s="223"/>
      <c r="K69" s="223"/>
      <c r="M69" s="269"/>
      <c r="N69" s="262"/>
      <c r="O69" s="263"/>
      <c r="P69" s="3"/>
      <c r="Q69" s="262"/>
      <c r="R69" s="263"/>
      <c r="S69" s="262"/>
      <c r="T69" s="263"/>
      <c r="U69" s="3"/>
    </row>
    <row r="70" spans="1:21" ht="15.5" x14ac:dyDescent="0.35">
      <c r="A70" s="4"/>
      <c r="B70" s="154" t="str">
        <f>'Sumário Alimentação|Catering'!B70</f>
        <v>Prevenção de outros resíduos</v>
      </c>
      <c r="C70" s="189" t="str">
        <f>'Sumário Alimentação|Catering'!F70</f>
        <v>Economia Circular</v>
      </c>
      <c r="D70" s="229" t="str">
        <f>'Scan Alimentação|Catering'!G63</f>
        <v>Não aplicável</v>
      </c>
      <c r="E70" s="278">
        <f>'Scan Alimentação|Catering'!H63</f>
        <v>0</v>
      </c>
      <c r="F70" s="278">
        <f>'Scan Alimentação|Catering'!I63</f>
        <v>0</v>
      </c>
      <c r="G70" s="254">
        <f>'Scan Alimentação|Catering'!J63</f>
        <v>0</v>
      </c>
      <c r="H70" s="4"/>
      <c r="J70" s="223"/>
      <c r="K70" s="223"/>
      <c r="M70" s="269"/>
      <c r="N70" s="262"/>
      <c r="O70" s="263"/>
      <c r="P70" s="3"/>
      <c r="Q70" s="262"/>
      <c r="R70" s="263"/>
      <c r="S70" s="262"/>
      <c r="T70" s="263"/>
      <c r="U70" s="3"/>
    </row>
    <row r="71" spans="1:21" ht="31" x14ac:dyDescent="0.35">
      <c r="A71" s="4"/>
      <c r="B71" s="154" t="str">
        <f>'Sumário Alimentação|Catering'!B71</f>
        <v>Separação e eliminação de resíduos</v>
      </c>
      <c r="C71" s="189" t="str">
        <f>'Sumário Alimentação|Catering'!F71</f>
        <v>Economia Circular</v>
      </c>
      <c r="D71" s="229" t="str">
        <f>'Scan Alimentação|Catering'!G64</f>
        <v>Não aplicável</v>
      </c>
      <c r="E71" s="278">
        <f>'Scan Alimentação|Catering'!H64</f>
        <v>0</v>
      </c>
      <c r="F71" s="278">
        <f>'Scan Alimentação|Catering'!I64</f>
        <v>0</v>
      </c>
      <c r="G71" s="254">
        <f>'Scan Alimentação|Catering'!J64</f>
        <v>0</v>
      </c>
      <c r="H71" s="4"/>
      <c r="J71" s="223"/>
      <c r="K71" s="223"/>
      <c r="M71" s="269"/>
      <c r="N71" s="262"/>
      <c r="O71" s="263"/>
      <c r="P71" s="3"/>
      <c r="Q71" s="262"/>
      <c r="R71" s="263"/>
      <c r="S71" s="262"/>
      <c r="T71" s="263"/>
      <c r="U71" s="3"/>
    </row>
    <row r="72" spans="1:21" ht="31" x14ac:dyDescent="0.35">
      <c r="A72" s="4"/>
      <c r="B72" s="154" t="str">
        <f>'Sumário Alimentação|Catering'!B72</f>
        <v>Redução de consumíveis descartáveis</v>
      </c>
      <c r="C72" s="189" t="str">
        <f>'Sumário Alimentação|Catering'!F72</f>
        <v>Economia Circular</v>
      </c>
      <c r="D72" s="229" t="str">
        <f>'Scan Alimentação|Catering'!G65</f>
        <v>Não aplicável</v>
      </c>
      <c r="E72" s="278">
        <f>'Scan Alimentação|Catering'!H65</f>
        <v>0</v>
      </c>
      <c r="F72" s="278">
        <f>'Scan Alimentação|Catering'!I65</f>
        <v>0</v>
      </c>
      <c r="G72" s="254">
        <f>'Scan Alimentação|Catering'!J65</f>
        <v>0</v>
      </c>
      <c r="H72" s="4"/>
      <c r="J72" s="223"/>
      <c r="K72" s="223"/>
      <c r="M72" s="269"/>
      <c r="N72" s="262"/>
      <c r="O72" s="263"/>
      <c r="P72" s="3"/>
      <c r="Q72" s="262"/>
      <c r="R72" s="263"/>
      <c r="S72" s="262"/>
      <c r="T72" s="263"/>
      <c r="U72" s="3"/>
    </row>
    <row r="73" spans="1:21" ht="31" x14ac:dyDescent="0.35">
      <c r="A73" s="4"/>
      <c r="B73" s="154" t="str">
        <f>'Sumário Alimentação|Catering'!B73</f>
        <v xml:space="preserve">Utilização de detergentes ecológicos </v>
      </c>
      <c r="C73" s="189" t="str">
        <f>'Sumário Alimentação|Catering'!F73</f>
        <v>Ambiente</v>
      </c>
      <c r="D73" s="229" t="str">
        <f>'Scan Alimentação|Catering'!G66</f>
        <v>Não aplicável</v>
      </c>
      <c r="E73" s="278">
        <f>'Scan Alimentação|Catering'!H66</f>
        <v>0</v>
      </c>
      <c r="F73" s="278">
        <f>'Scan Alimentação|Catering'!I66</f>
        <v>0</v>
      </c>
      <c r="G73" s="254">
        <f>'Scan Alimentação|Catering'!J66</f>
        <v>0</v>
      </c>
      <c r="H73" s="4"/>
      <c r="J73" s="223"/>
      <c r="K73" s="223"/>
      <c r="M73" s="269"/>
      <c r="N73" s="262"/>
      <c r="O73" s="263"/>
      <c r="P73" s="3"/>
      <c r="Q73" s="262"/>
      <c r="R73" s="263"/>
      <c r="S73" s="262"/>
      <c r="T73" s="263"/>
      <c r="U73" s="3"/>
    </row>
    <row r="74" spans="1:21" ht="31.5" thickBot="1" x14ac:dyDescent="0.4">
      <c r="A74" s="4"/>
      <c r="B74" s="154" t="str">
        <f>'Sumário Alimentação|Catering'!B74</f>
        <v>Redução de utilização de papel de cozinha</v>
      </c>
      <c r="C74" s="189" t="str">
        <f>'Sumário Alimentação|Catering'!F74</f>
        <v>Economia Circular</v>
      </c>
      <c r="D74" s="268" t="str">
        <f>'Scan Alimentação|Catering'!G67</f>
        <v>Não aplicável</v>
      </c>
      <c r="E74" s="231">
        <f>'Scan Alimentação|Catering'!H67</f>
        <v>0</v>
      </c>
      <c r="F74" s="231">
        <f>'Scan Alimentação|Catering'!I67</f>
        <v>0</v>
      </c>
      <c r="G74" s="256">
        <f>'Scan Alimentação|Catering'!J67</f>
        <v>0</v>
      </c>
      <c r="H74" s="4"/>
      <c r="J74" s="223"/>
      <c r="K74" s="223"/>
      <c r="M74" s="269"/>
      <c r="N74" s="262"/>
      <c r="O74" s="263"/>
      <c r="P74" s="3"/>
      <c r="Q74" s="262"/>
      <c r="R74" s="263"/>
      <c r="S74" s="262"/>
      <c r="T74" s="263"/>
      <c r="U74" s="3"/>
    </row>
    <row r="75" spans="1:21" ht="28.5" customHeight="1" thickTop="1" x14ac:dyDescent="0.35">
      <c r="A75" s="4"/>
      <c r="B75" s="212"/>
      <c r="C75" s="212"/>
      <c r="D75" s="219"/>
      <c r="E75" s="187"/>
      <c r="F75" s="187"/>
      <c r="G75" s="187"/>
      <c r="H75" s="4"/>
      <c r="M75" s="3"/>
      <c r="N75" s="3"/>
      <c r="O75" s="3"/>
      <c r="P75" s="3"/>
      <c r="Q75" s="3"/>
      <c r="R75" s="3"/>
      <c r="S75" s="3"/>
      <c r="T75" s="3"/>
      <c r="U75" s="3"/>
    </row>
    <row r="76" spans="1:21" ht="29.25" customHeight="1" thickBot="1" x14ac:dyDescent="0.6">
      <c r="A76" s="4"/>
      <c r="B76" s="144"/>
      <c r="C76" s="238" t="str">
        <f>'Sumário Alimentação|Catering'!C76</f>
        <v>Consumo de água e energia nas cozinhas</v>
      </c>
      <c r="D76" s="239"/>
      <c r="E76" s="237"/>
      <c r="F76" s="237"/>
      <c r="G76" s="237"/>
      <c r="H76" s="4"/>
      <c r="M76" s="269"/>
      <c r="N76" s="3"/>
      <c r="O76" s="3"/>
      <c r="P76" s="3"/>
      <c r="Q76" s="3"/>
      <c r="R76" s="3"/>
      <c r="S76" s="3"/>
      <c r="T76" s="3"/>
      <c r="U76" s="3"/>
    </row>
    <row r="77" spans="1:21" ht="38" thickTop="1" thickBot="1" x14ac:dyDescent="0.4">
      <c r="A77" s="4"/>
      <c r="B77" s="18" t="s">
        <v>227</v>
      </c>
      <c r="C77" s="240" t="s">
        <v>525</v>
      </c>
      <c r="D77" s="315" t="s">
        <v>812</v>
      </c>
      <c r="E77" s="248" t="s">
        <v>816</v>
      </c>
      <c r="F77" s="248" t="s">
        <v>817</v>
      </c>
      <c r="G77" s="249" t="s">
        <v>524</v>
      </c>
      <c r="H77" s="4"/>
    </row>
    <row r="78" spans="1:21" ht="31" x14ac:dyDescent="0.35">
      <c r="A78" s="4"/>
      <c r="B78" s="44" t="str">
        <f>'Sumário Alimentação|Catering'!B78</f>
        <v>Consumo de água e energia nas cozinhas</v>
      </c>
      <c r="C78" s="189" t="str">
        <f>'Sumário Alimentação|Catering'!F78</f>
        <v>Ambiente</v>
      </c>
      <c r="D78" s="229" t="str">
        <f>'Scan Alimentação|Catering'!G71</f>
        <v>Não aplicável</v>
      </c>
      <c r="E78" s="278">
        <f>'Scan Alimentação|Catering'!H71</f>
        <v>0</v>
      </c>
      <c r="F78" s="278">
        <f>'Scan Alimentação|Catering'!I71</f>
        <v>0</v>
      </c>
      <c r="G78" s="255">
        <f>'Scan Alimentação|Catering'!J71</f>
        <v>0</v>
      </c>
      <c r="H78" s="4"/>
      <c r="J78" s="223"/>
      <c r="K78" s="223"/>
    </row>
    <row r="79" spans="1:21" ht="31.5" thickBot="1" x14ac:dyDescent="0.4">
      <c r="A79" s="4"/>
      <c r="B79" s="44" t="str">
        <f>'Sumário Alimentação|Catering'!B79</f>
        <v>Fornecimento de água potável com impacte reduzido</v>
      </c>
      <c r="C79" s="189" t="str">
        <f>'Sumário Alimentação|Catering'!F79</f>
        <v>Ambiente</v>
      </c>
      <c r="D79" s="268" t="str">
        <f>'Scan Alimentação|Catering'!G72</f>
        <v>Não aplicável</v>
      </c>
      <c r="E79" s="231">
        <f>'Scan Alimentação|Catering'!H72</f>
        <v>0</v>
      </c>
      <c r="F79" s="231">
        <f>'Scan Alimentação|Catering'!I72</f>
        <v>0</v>
      </c>
      <c r="G79" s="256">
        <f>'Scan Alimentação|Catering'!J72</f>
        <v>0</v>
      </c>
      <c r="H79" s="4"/>
      <c r="J79" s="223"/>
      <c r="K79" s="223"/>
    </row>
    <row r="80" spans="1:21" ht="26.75" customHeight="1" thickTop="1" x14ac:dyDescent="0.35">
      <c r="A80" s="4"/>
      <c r="B80" s="213"/>
      <c r="C80" s="213"/>
      <c r="D80" s="221"/>
      <c r="E80" s="160"/>
      <c r="F80" s="160"/>
      <c r="G80" s="160"/>
      <c r="H80" s="4"/>
    </row>
    <row r="81" spans="1:11" ht="29" customHeight="1" thickBot="1" x14ac:dyDescent="0.6">
      <c r="A81" s="4"/>
      <c r="B81" s="144"/>
      <c r="C81" s="238" t="s">
        <v>823</v>
      </c>
      <c r="D81" s="239"/>
      <c r="E81" s="237"/>
      <c r="F81" s="237"/>
      <c r="G81" s="237"/>
      <c r="H81" s="4"/>
    </row>
    <row r="82" spans="1:11" ht="38" thickTop="1" thickBot="1" x14ac:dyDescent="0.4">
      <c r="A82" s="4"/>
      <c r="B82" s="18" t="s">
        <v>227</v>
      </c>
      <c r="C82" s="240" t="s">
        <v>525</v>
      </c>
      <c r="D82" s="315" t="s">
        <v>812</v>
      </c>
      <c r="E82" s="248" t="s">
        <v>816</v>
      </c>
      <c r="F82" s="248" t="s">
        <v>817</v>
      </c>
      <c r="G82" s="249" t="s">
        <v>524</v>
      </c>
      <c r="H82" s="4"/>
    </row>
    <row r="83" spans="1:11" ht="48" customHeight="1" x14ac:dyDescent="0.35">
      <c r="A83" s="4"/>
      <c r="B83" s="154" t="str">
        <f>'Sumário Alimentação|Catering'!B83</f>
        <v>Redução do consumo de combustíveis</v>
      </c>
      <c r="C83" s="189" t="str">
        <f>'Sumário Alimentação|Catering'!F83</f>
        <v>Ambiente</v>
      </c>
      <c r="D83" s="229" t="str">
        <f>'Scan Alimentação|Catering'!G76</f>
        <v>Não aplicável</v>
      </c>
      <c r="E83" s="278">
        <f>'Scan Alimentação|Catering'!H76</f>
        <v>0</v>
      </c>
      <c r="F83" s="278">
        <f>'Scan Alimentação|Catering'!I76</f>
        <v>0</v>
      </c>
      <c r="G83" s="255">
        <f>'Scan Alimentação|Catering'!J76</f>
        <v>0</v>
      </c>
      <c r="H83" s="4"/>
      <c r="J83" s="223"/>
      <c r="K83" s="223"/>
    </row>
    <row r="84" spans="1:11" ht="16" thickBot="1" x14ac:dyDescent="0.4">
      <c r="A84" s="4"/>
      <c r="B84" s="154" t="str">
        <f>'Sumário Alimentação|Catering'!B85</f>
        <v xml:space="preserve">Redução das emissões de gases </v>
      </c>
      <c r="C84" s="189" t="str">
        <f>'Sumário Alimentação|Catering'!F85</f>
        <v>Ambiente</v>
      </c>
      <c r="D84" s="268" t="str">
        <f>'Scan Alimentação|Catering'!G77</f>
        <v>Não aplicável</v>
      </c>
      <c r="E84" s="231">
        <f>'Scan Alimentação|Catering'!H77</f>
        <v>0</v>
      </c>
      <c r="F84" s="231">
        <f>'Scan Alimentação|Catering'!I77</f>
        <v>0</v>
      </c>
      <c r="G84" s="256">
        <f>'Scan Alimentação|Catering'!J77</f>
        <v>0</v>
      </c>
      <c r="H84" s="4"/>
      <c r="J84" s="223"/>
      <c r="K84" s="223"/>
    </row>
    <row r="85" spans="1:11" ht="30.5" customHeight="1" thickTop="1" x14ac:dyDescent="0.35">
      <c r="A85" s="4"/>
      <c r="B85" s="213"/>
      <c r="C85" s="213"/>
      <c r="D85" s="221"/>
      <c r="E85" s="160"/>
      <c r="F85" s="160"/>
      <c r="G85" s="160"/>
      <c r="H85" s="4"/>
    </row>
    <row r="86" spans="1:11" ht="28.25" customHeight="1" thickBot="1" x14ac:dyDescent="0.6">
      <c r="A86" s="4"/>
      <c r="B86" s="144"/>
      <c r="C86" s="238" t="s">
        <v>821</v>
      </c>
      <c r="D86" s="239"/>
      <c r="E86" s="237"/>
      <c r="F86" s="237"/>
      <c r="G86" s="237"/>
      <c r="H86" s="4"/>
    </row>
    <row r="87" spans="1:11" ht="38" thickTop="1" thickBot="1" x14ac:dyDescent="0.4">
      <c r="A87" s="4"/>
      <c r="B87" s="18" t="s">
        <v>227</v>
      </c>
      <c r="C87" s="240" t="s">
        <v>525</v>
      </c>
      <c r="D87" s="315" t="s">
        <v>812</v>
      </c>
      <c r="E87" s="248" t="s">
        <v>816</v>
      </c>
      <c r="F87" s="248" t="s">
        <v>817</v>
      </c>
      <c r="G87" s="249" t="s">
        <v>524</v>
      </c>
      <c r="H87" s="4"/>
    </row>
    <row r="88" spans="1:11" ht="31.5" thickBot="1" x14ac:dyDescent="0.4">
      <c r="A88" s="4"/>
      <c r="B88" s="154" t="str">
        <f>'Sumário Alimentação|Catering'!B89</f>
        <v xml:space="preserve">Medidas e práticas de gestão ambiental </v>
      </c>
      <c r="C88" s="189" t="str">
        <f>'Sumário Alimentação|Catering'!F89</f>
        <v>Ambiente</v>
      </c>
      <c r="D88" s="342" t="str">
        <f>'Scan Alimentação|Catering'!G81</f>
        <v>Não aplicável</v>
      </c>
      <c r="E88" s="252">
        <f>'Scan Alimentação|Catering'!H81</f>
        <v>0</v>
      </c>
      <c r="F88" s="252">
        <f>'Scan Alimentação|Catering'!I81</f>
        <v>0</v>
      </c>
      <c r="G88" s="257">
        <f>'Scan Alimentação|Catering'!J81</f>
        <v>0</v>
      </c>
      <c r="H88" s="4"/>
      <c r="J88" s="223"/>
      <c r="K88" s="223"/>
    </row>
    <row r="89" spans="1:11" ht="15" thickTop="1" x14ac:dyDescent="0.35">
      <c r="A89" s="4"/>
      <c r="B89" s="4"/>
      <c r="C89" s="4"/>
      <c r="D89" s="4"/>
      <c r="E89" s="4"/>
      <c r="F89" s="4"/>
      <c r="G89" s="4"/>
      <c r="H89" s="4"/>
    </row>
    <row r="90" spans="1:11" x14ac:dyDescent="0.35">
      <c r="A90" s="4"/>
      <c r="B90" s="4"/>
      <c r="C90" s="4"/>
      <c r="D90" s="4"/>
      <c r="E90" s="4"/>
      <c r="F90" s="4"/>
      <c r="G90" s="4"/>
      <c r="H90" s="4"/>
    </row>
    <row r="91" spans="1:11" x14ac:dyDescent="0.35">
      <c r="A91" s="4"/>
      <c r="B91" s="4"/>
      <c r="C91" s="4"/>
      <c r="D91" s="4"/>
      <c r="E91" s="4"/>
      <c r="F91" s="4"/>
      <c r="G91" s="4"/>
      <c r="H91" s="4"/>
    </row>
    <row r="92" spans="1:11" x14ac:dyDescent="0.35">
      <c r="A92" s="4"/>
      <c r="B92" s="4"/>
      <c r="C92" s="4"/>
      <c r="D92" s="4"/>
      <c r="E92" s="4"/>
      <c r="F92" s="4"/>
      <c r="G92" s="4"/>
      <c r="H92" s="4"/>
    </row>
    <row r="93" spans="1:11" ht="21" x14ac:dyDescent="0.5">
      <c r="B93" s="156"/>
    </row>
  </sheetData>
  <sheetProtection algorithmName="SHA-512" hashValue="QrA4kzFJeMnWtkJHs2dtpQfvnnWindSvZtnY4NRZyuieuKTIZPvOABQmz7wB0egOQnltH+SjgmIObJ0jAlrgAA==" saltValue="DAmivNkzIPnmNQbem7tc8Q==" spinCount="100000" sheet="1" objects="1" scenarios="1"/>
  <mergeCells count="9">
    <mergeCell ref="B2:G7"/>
    <mergeCell ref="C25:G25"/>
    <mergeCell ref="D21:E21"/>
    <mergeCell ref="F21:G21"/>
    <mergeCell ref="B10:G14"/>
    <mergeCell ref="B24:C24"/>
    <mergeCell ref="B22:C22"/>
    <mergeCell ref="B21:C21"/>
    <mergeCell ref="B16:C20"/>
  </mergeCells>
  <conditionalFormatting sqref="G58 G83:G84">
    <cfRule type="cellIs" dxfId="590" priority="402" operator="equal">
      <formula>"N.A."</formula>
    </cfRule>
    <cfRule type="cellIs" dxfId="589" priority="407" operator="equal">
      <formula>"Yes"</formula>
    </cfRule>
    <cfRule type="containsText" dxfId="588" priority="408" operator="containsText" text="No">
      <formula>NOT(ISERROR(SEARCH("No",G58)))</formula>
    </cfRule>
  </conditionalFormatting>
  <conditionalFormatting sqref="G58 G83:G84">
    <cfRule type="cellIs" dxfId="587" priority="405" operator="equal">
      <formula>"Yes"</formula>
    </cfRule>
    <cfRule type="cellIs" dxfId="586" priority="406" operator="equal">
      <formula>"No"</formula>
    </cfRule>
  </conditionalFormatting>
  <conditionalFormatting sqref="G88">
    <cfRule type="cellIs" dxfId="585" priority="239" operator="equal">
      <formula>"N.A."</formula>
    </cfRule>
    <cfRule type="cellIs" dxfId="584" priority="242" operator="equal">
      <formula>"Yes"</formula>
    </cfRule>
    <cfRule type="containsText" dxfId="583" priority="243" operator="containsText" text="No">
      <formula>NOT(ISERROR(SEARCH("No",G88)))</formula>
    </cfRule>
  </conditionalFormatting>
  <conditionalFormatting sqref="G88">
    <cfRule type="cellIs" dxfId="582" priority="240" operator="equal">
      <formula>"Yes"</formula>
    </cfRule>
    <cfRule type="cellIs" dxfId="581" priority="241" operator="equal">
      <formula>"No"</formula>
    </cfRule>
  </conditionalFormatting>
  <conditionalFormatting sqref="G36:G38">
    <cfRule type="cellIs" dxfId="580" priority="219" operator="equal">
      <formula>"N.A."</formula>
    </cfRule>
    <cfRule type="cellIs" dxfId="579" priority="222" operator="equal">
      <formula>"Yes"</formula>
    </cfRule>
    <cfRule type="containsText" dxfId="578" priority="223" operator="containsText" text="No">
      <formula>NOT(ISERROR(SEARCH("No",G36)))</formula>
    </cfRule>
  </conditionalFormatting>
  <conditionalFormatting sqref="G36:G38">
    <cfRule type="cellIs" dxfId="577" priority="220" operator="equal">
      <formula>"Yes"</formula>
    </cfRule>
    <cfRule type="cellIs" dxfId="576" priority="221" operator="equal">
      <formula>"No"</formula>
    </cfRule>
  </conditionalFormatting>
  <conditionalFormatting sqref="G42:G50">
    <cfRule type="cellIs" dxfId="575" priority="209" operator="equal">
      <formula>"N.A."</formula>
    </cfRule>
    <cfRule type="cellIs" dxfId="574" priority="212" operator="equal">
      <formula>"Yes"</formula>
    </cfRule>
    <cfRule type="containsText" dxfId="573" priority="213" operator="containsText" text="No">
      <formula>NOT(ISERROR(SEARCH("No",G42)))</formula>
    </cfRule>
  </conditionalFormatting>
  <conditionalFormatting sqref="G42:G50">
    <cfRule type="cellIs" dxfId="572" priority="210" operator="equal">
      <formula>"Yes"</formula>
    </cfRule>
    <cfRule type="cellIs" dxfId="571" priority="211" operator="equal">
      <formula>"No"</formula>
    </cfRule>
  </conditionalFormatting>
  <conditionalFormatting sqref="G54">
    <cfRule type="cellIs" dxfId="570" priority="204" operator="equal">
      <formula>"N.A."</formula>
    </cfRule>
    <cfRule type="cellIs" dxfId="569" priority="207" operator="equal">
      <formula>"Yes"</formula>
    </cfRule>
    <cfRule type="containsText" dxfId="568" priority="208" operator="containsText" text="No">
      <formula>NOT(ISERROR(SEARCH("No",G54)))</formula>
    </cfRule>
  </conditionalFormatting>
  <conditionalFormatting sqref="G54">
    <cfRule type="cellIs" dxfId="567" priority="205" operator="equal">
      <formula>"Yes"</formula>
    </cfRule>
    <cfRule type="cellIs" dxfId="566" priority="206" operator="equal">
      <formula>"No"</formula>
    </cfRule>
  </conditionalFormatting>
  <conditionalFormatting sqref="G63:G64">
    <cfRule type="cellIs" dxfId="565" priority="194" operator="equal">
      <formula>"N.A."</formula>
    </cfRule>
    <cfRule type="cellIs" dxfId="564" priority="197" operator="equal">
      <formula>"Yes"</formula>
    </cfRule>
    <cfRule type="containsText" dxfId="563" priority="198" operator="containsText" text="No">
      <formula>NOT(ISERROR(SEARCH("No",G63)))</formula>
    </cfRule>
  </conditionalFormatting>
  <conditionalFormatting sqref="G63:G64">
    <cfRule type="cellIs" dxfId="562" priority="195" operator="equal">
      <formula>"Yes"</formula>
    </cfRule>
    <cfRule type="cellIs" dxfId="561" priority="196" operator="equal">
      <formula>"No"</formula>
    </cfRule>
  </conditionalFormatting>
  <conditionalFormatting sqref="G68:G74">
    <cfRule type="cellIs" dxfId="560" priority="189" operator="equal">
      <formula>"N.A."</formula>
    </cfRule>
    <cfRule type="cellIs" dxfId="559" priority="192" operator="equal">
      <formula>"Yes"</formula>
    </cfRule>
    <cfRule type="containsText" dxfId="558" priority="193" operator="containsText" text="No">
      <formula>NOT(ISERROR(SEARCH("No",G68)))</formula>
    </cfRule>
  </conditionalFormatting>
  <conditionalFormatting sqref="G68:G74">
    <cfRule type="cellIs" dxfId="557" priority="190" operator="equal">
      <formula>"Yes"</formula>
    </cfRule>
    <cfRule type="cellIs" dxfId="556" priority="191" operator="equal">
      <formula>"No"</formula>
    </cfRule>
  </conditionalFormatting>
  <conditionalFormatting sqref="G78:G79">
    <cfRule type="cellIs" dxfId="555" priority="184" operator="equal">
      <formula>"N.A."</formula>
    </cfRule>
    <cfRule type="cellIs" dxfId="554" priority="187" operator="equal">
      <formula>"Yes"</formula>
    </cfRule>
    <cfRule type="containsText" dxfId="553" priority="188" operator="containsText" text="No">
      <formula>NOT(ISERROR(SEARCH("No",G78)))</formula>
    </cfRule>
  </conditionalFormatting>
  <conditionalFormatting sqref="G78:G79">
    <cfRule type="cellIs" dxfId="552" priority="185" operator="equal">
      <formula>"Yes"</formula>
    </cfRule>
    <cfRule type="cellIs" dxfId="551" priority="186" operator="equal">
      <formula>"No"</formula>
    </cfRule>
  </conditionalFormatting>
  <conditionalFormatting sqref="G32">
    <cfRule type="cellIs" dxfId="550" priority="172" operator="equal">
      <formula>"N.A."</formula>
    </cfRule>
    <cfRule type="cellIs" dxfId="549" priority="175" operator="equal">
      <formula>"Yes"</formula>
    </cfRule>
    <cfRule type="containsText" dxfId="548" priority="176" operator="containsText" text="No">
      <formula>NOT(ISERROR(SEARCH("No",G32)))</formula>
    </cfRule>
  </conditionalFormatting>
  <conditionalFormatting sqref="G32">
    <cfRule type="cellIs" dxfId="547" priority="173" operator="equal">
      <formula>"Yes"</formula>
    </cfRule>
    <cfRule type="cellIs" dxfId="546" priority="174" operator="equal">
      <formula>"No"</formula>
    </cfRule>
  </conditionalFormatting>
  <conditionalFormatting sqref="G27:G28">
    <cfRule type="cellIs" dxfId="545" priority="160" operator="equal">
      <formula>"N.A."</formula>
    </cfRule>
    <cfRule type="cellIs" dxfId="544" priority="163" operator="equal">
      <formula>"Yes"</formula>
    </cfRule>
    <cfRule type="containsText" dxfId="543" priority="164" operator="containsText" text="No">
      <formula>NOT(ISERROR(SEARCH("No",G27)))</formula>
    </cfRule>
  </conditionalFormatting>
  <conditionalFormatting sqref="G27:G28">
    <cfRule type="cellIs" dxfId="542" priority="161" operator="equal">
      <formula>"Yes"</formula>
    </cfRule>
    <cfRule type="cellIs" dxfId="541" priority="162" operator="equal">
      <formula>"No"</formula>
    </cfRule>
  </conditionalFormatting>
  <conditionalFormatting sqref="D27:D28">
    <cfRule type="cellIs" dxfId="540" priority="144" operator="equal">
      <formula>"Not Applicable"</formula>
    </cfRule>
    <cfRule type="cellIs" dxfId="539" priority="145" operator="equal">
      <formula>"Applicable"</formula>
    </cfRule>
  </conditionalFormatting>
  <conditionalFormatting sqref="D27:D28">
    <cfRule type="cellIs" dxfId="538" priority="143" operator="equal">
      <formula>"Aplicável"</formula>
    </cfRule>
  </conditionalFormatting>
  <conditionalFormatting sqref="D27:D28">
    <cfRule type="cellIs" dxfId="537" priority="142" operator="equal">
      <formula>"Não aplicável"</formula>
    </cfRule>
  </conditionalFormatting>
  <conditionalFormatting sqref="E27:E28">
    <cfRule type="cellIs" dxfId="536" priority="141" operator="equal">
      <formula>"NÃO"</formula>
    </cfRule>
  </conditionalFormatting>
  <conditionalFormatting sqref="E27:E28">
    <cfRule type="containsText" dxfId="535" priority="140" operator="containsText" text="SIM">
      <formula>NOT(ISERROR(SEARCH("SIM",E27)))</formula>
    </cfRule>
  </conditionalFormatting>
  <conditionalFormatting sqref="F27:F28">
    <cfRule type="cellIs" dxfId="534" priority="139" operator="equal">
      <formula>"NÃO"</formula>
    </cfRule>
  </conditionalFormatting>
  <conditionalFormatting sqref="F27:F28">
    <cfRule type="containsText" dxfId="533" priority="138" operator="containsText" text="SIM">
      <formula>NOT(ISERROR(SEARCH("SIM",F27)))</formula>
    </cfRule>
  </conditionalFormatting>
  <conditionalFormatting sqref="D32">
    <cfRule type="cellIs" dxfId="532" priority="136" operator="equal">
      <formula>"Not Applicable"</formula>
    </cfRule>
    <cfRule type="cellIs" dxfId="531" priority="137" operator="equal">
      <formula>"Applicable"</formula>
    </cfRule>
  </conditionalFormatting>
  <conditionalFormatting sqref="D32">
    <cfRule type="cellIs" dxfId="530" priority="135" operator="equal">
      <formula>"Aplicável"</formula>
    </cfRule>
  </conditionalFormatting>
  <conditionalFormatting sqref="D32">
    <cfRule type="cellIs" dxfId="529" priority="134" operator="equal">
      <formula>"Não aplicável"</formula>
    </cfRule>
  </conditionalFormatting>
  <conditionalFormatting sqref="E32">
    <cfRule type="cellIs" dxfId="528" priority="133" operator="equal">
      <formula>"NÃO"</formula>
    </cfRule>
  </conditionalFormatting>
  <conditionalFormatting sqref="E32">
    <cfRule type="containsText" dxfId="527" priority="132" operator="containsText" text="SIM">
      <formula>NOT(ISERROR(SEARCH("SIM",E32)))</formula>
    </cfRule>
  </conditionalFormatting>
  <conditionalFormatting sqref="F32">
    <cfRule type="cellIs" dxfId="526" priority="131" operator="equal">
      <formula>"NÃO"</formula>
    </cfRule>
  </conditionalFormatting>
  <conditionalFormatting sqref="F32">
    <cfRule type="containsText" dxfId="525" priority="130" operator="containsText" text="SIM">
      <formula>NOT(ISERROR(SEARCH("SIM",F32)))</formula>
    </cfRule>
  </conditionalFormatting>
  <conditionalFormatting sqref="D36">
    <cfRule type="cellIs" dxfId="524" priority="128" operator="equal">
      <formula>"Not Applicable"</formula>
    </cfRule>
    <cfRule type="cellIs" dxfId="523" priority="129" operator="equal">
      <formula>"Applicable"</formula>
    </cfRule>
  </conditionalFormatting>
  <conditionalFormatting sqref="D36">
    <cfRule type="cellIs" dxfId="522" priority="127" operator="equal">
      <formula>"Aplicável"</formula>
    </cfRule>
  </conditionalFormatting>
  <conditionalFormatting sqref="D36">
    <cfRule type="cellIs" dxfId="521" priority="126" operator="equal">
      <formula>"Não aplicável"</formula>
    </cfRule>
  </conditionalFormatting>
  <conditionalFormatting sqref="E36">
    <cfRule type="cellIs" dxfId="520" priority="125" operator="equal">
      <formula>"NÃO"</formula>
    </cfRule>
  </conditionalFormatting>
  <conditionalFormatting sqref="E36">
    <cfRule type="containsText" dxfId="519" priority="124" operator="containsText" text="SIM">
      <formula>NOT(ISERROR(SEARCH("SIM",E36)))</formula>
    </cfRule>
  </conditionalFormatting>
  <conditionalFormatting sqref="F36">
    <cfRule type="cellIs" dxfId="518" priority="123" operator="equal">
      <formula>"NÃO"</formula>
    </cfRule>
  </conditionalFormatting>
  <conditionalFormatting sqref="F36">
    <cfRule type="containsText" dxfId="517" priority="122" operator="containsText" text="SIM">
      <formula>NOT(ISERROR(SEARCH("SIM",F36)))</formula>
    </cfRule>
  </conditionalFormatting>
  <conditionalFormatting sqref="D37:D38">
    <cfRule type="cellIs" dxfId="516" priority="120" operator="equal">
      <formula>"Not Applicable"</formula>
    </cfRule>
    <cfRule type="cellIs" dxfId="515" priority="121" operator="equal">
      <formula>"Applicable"</formula>
    </cfRule>
  </conditionalFormatting>
  <conditionalFormatting sqref="D37:D38">
    <cfRule type="cellIs" dxfId="514" priority="119" operator="equal">
      <formula>"Aplicável"</formula>
    </cfRule>
  </conditionalFormatting>
  <conditionalFormatting sqref="D37:D38">
    <cfRule type="cellIs" dxfId="513" priority="118" operator="equal">
      <formula>"Não aplicável"</formula>
    </cfRule>
  </conditionalFormatting>
  <conditionalFormatting sqref="E37:E38">
    <cfRule type="cellIs" dxfId="512" priority="117" operator="equal">
      <formula>"NÃO"</formula>
    </cfRule>
  </conditionalFormatting>
  <conditionalFormatting sqref="E37:E38">
    <cfRule type="containsText" dxfId="511" priority="116" operator="containsText" text="SIM">
      <formula>NOT(ISERROR(SEARCH("SIM",E37)))</formula>
    </cfRule>
  </conditionalFormatting>
  <conditionalFormatting sqref="F37:F38">
    <cfRule type="cellIs" dxfId="510" priority="115" operator="equal">
      <formula>"NÃO"</formula>
    </cfRule>
  </conditionalFormatting>
  <conditionalFormatting sqref="F37:F38">
    <cfRule type="containsText" dxfId="509" priority="114" operator="containsText" text="SIM">
      <formula>NOT(ISERROR(SEARCH("SIM",F37)))</formula>
    </cfRule>
  </conditionalFormatting>
  <conditionalFormatting sqref="D42">
    <cfRule type="cellIs" dxfId="508" priority="112" operator="equal">
      <formula>"Not Applicable"</formula>
    </cfRule>
    <cfRule type="cellIs" dxfId="507" priority="113" operator="equal">
      <formula>"Applicable"</formula>
    </cfRule>
  </conditionalFormatting>
  <conditionalFormatting sqref="D42">
    <cfRule type="cellIs" dxfId="506" priority="111" operator="equal">
      <formula>"Aplicável"</formula>
    </cfRule>
  </conditionalFormatting>
  <conditionalFormatting sqref="D42">
    <cfRule type="cellIs" dxfId="505" priority="110" operator="equal">
      <formula>"Não aplicável"</formula>
    </cfRule>
  </conditionalFormatting>
  <conditionalFormatting sqref="E42">
    <cfRule type="cellIs" dxfId="504" priority="109" operator="equal">
      <formula>"NÃO"</formula>
    </cfRule>
  </conditionalFormatting>
  <conditionalFormatting sqref="E42">
    <cfRule type="containsText" dxfId="503" priority="108" operator="containsText" text="SIM">
      <formula>NOT(ISERROR(SEARCH("SIM",E42)))</formula>
    </cfRule>
  </conditionalFormatting>
  <conditionalFormatting sqref="F42">
    <cfRule type="cellIs" dxfId="502" priority="107" operator="equal">
      <formula>"NÃO"</formula>
    </cfRule>
  </conditionalFormatting>
  <conditionalFormatting sqref="F42">
    <cfRule type="containsText" dxfId="501" priority="106" operator="containsText" text="SIM">
      <formula>NOT(ISERROR(SEARCH("SIM",F42)))</formula>
    </cfRule>
  </conditionalFormatting>
  <conditionalFormatting sqref="D43:D50">
    <cfRule type="cellIs" dxfId="500" priority="104" operator="equal">
      <formula>"Not Applicable"</formula>
    </cfRule>
    <cfRule type="cellIs" dxfId="499" priority="105" operator="equal">
      <formula>"Applicable"</formula>
    </cfRule>
  </conditionalFormatting>
  <conditionalFormatting sqref="D43:D50">
    <cfRule type="cellIs" dxfId="498" priority="103" operator="equal">
      <formula>"Aplicável"</formula>
    </cfRule>
  </conditionalFormatting>
  <conditionalFormatting sqref="D43:D50">
    <cfRule type="cellIs" dxfId="497" priority="102" operator="equal">
      <formula>"Não aplicável"</formula>
    </cfRule>
  </conditionalFormatting>
  <conditionalFormatting sqref="E43:E50">
    <cfRule type="cellIs" dxfId="496" priority="101" operator="equal">
      <formula>"NÃO"</formula>
    </cfRule>
  </conditionalFormatting>
  <conditionalFormatting sqref="E43:E50">
    <cfRule type="containsText" dxfId="495" priority="100" operator="containsText" text="SIM">
      <formula>NOT(ISERROR(SEARCH("SIM",E43)))</formula>
    </cfRule>
  </conditionalFormatting>
  <conditionalFormatting sqref="F43:F50">
    <cfRule type="cellIs" dxfId="494" priority="99" operator="equal">
      <formula>"NÃO"</formula>
    </cfRule>
  </conditionalFormatting>
  <conditionalFormatting sqref="F43:F50">
    <cfRule type="containsText" dxfId="493" priority="98" operator="containsText" text="SIM">
      <formula>NOT(ISERROR(SEARCH("SIM",F43)))</formula>
    </cfRule>
  </conditionalFormatting>
  <conditionalFormatting sqref="D54">
    <cfRule type="cellIs" dxfId="492" priority="96" operator="equal">
      <formula>"Not Applicable"</formula>
    </cfRule>
    <cfRule type="cellIs" dxfId="491" priority="97" operator="equal">
      <formula>"Applicable"</formula>
    </cfRule>
  </conditionalFormatting>
  <conditionalFormatting sqref="D54">
    <cfRule type="cellIs" dxfId="490" priority="95" operator="equal">
      <formula>"Aplicável"</formula>
    </cfRule>
  </conditionalFormatting>
  <conditionalFormatting sqref="D54">
    <cfRule type="cellIs" dxfId="489" priority="94" operator="equal">
      <formula>"Não aplicável"</formula>
    </cfRule>
  </conditionalFormatting>
  <conditionalFormatting sqref="E54">
    <cfRule type="cellIs" dxfId="488" priority="93" operator="equal">
      <formula>"NÃO"</formula>
    </cfRule>
  </conditionalFormatting>
  <conditionalFormatting sqref="E54">
    <cfRule type="containsText" dxfId="487" priority="92" operator="containsText" text="SIM">
      <formula>NOT(ISERROR(SEARCH("SIM",E54)))</formula>
    </cfRule>
  </conditionalFormatting>
  <conditionalFormatting sqref="F54">
    <cfRule type="cellIs" dxfId="486" priority="91" operator="equal">
      <formula>"NÃO"</formula>
    </cfRule>
  </conditionalFormatting>
  <conditionalFormatting sqref="F54">
    <cfRule type="containsText" dxfId="485" priority="90" operator="containsText" text="SIM">
      <formula>NOT(ISERROR(SEARCH("SIM",F54)))</formula>
    </cfRule>
  </conditionalFormatting>
  <conditionalFormatting sqref="D58">
    <cfRule type="cellIs" dxfId="484" priority="88" operator="equal">
      <formula>"Not Applicable"</formula>
    </cfRule>
    <cfRule type="cellIs" dxfId="483" priority="89" operator="equal">
      <formula>"Applicable"</formula>
    </cfRule>
  </conditionalFormatting>
  <conditionalFormatting sqref="D58">
    <cfRule type="cellIs" dxfId="482" priority="87" operator="equal">
      <formula>"Aplicável"</formula>
    </cfRule>
  </conditionalFormatting>
  <conditionalFormatting sqref="D58">
    <cfRule type="cellIs" dxfId="481" priority="86" operator="equal">
      <formula>"Não aplicável"</formula>
    </cfRule>
  </conditionalFormatting>
  <conditionalFormatting sqref="E58">
    <cfRule type="cellIs" dxfId="480" priority="85" operator="equal">
      <formula>"NÃO"</formula>
    </cfRule>
  </conditionalFormatting>
  <conditionalFormatting sqref="E58">
    <cfRule type="containsText" dxfId="479" priority="84" operator="containsText" text="SIM">
      <formula>NOT(ISERROR(SEARCH("SIM",E58)))</formula>
    </cfRule>
  </conditionalFormatting>
  <conditionalFormatting sqref="F58">
    <cfRule type="cellIs" dxfId="478" priority="83" operator="equal">
      <formula>"NÃO"</formula>
    </cfRule>
  </conditionalFormatting>
  <conditionalFormatting sqref="F58">
    <cfRule type="containsText" dxfId="477" priority="82" operator="containsText" text="SIM">
      <formula>NOT(ISERROR(SEARCH("SIM",F58)))</formula>
    </cfRule>
  </conditionalFormatting>
  <conditionalFormatting sqref="D64">
    <cfRule type="cellIs" dxfId="476" priority="80" operator="equal">
      <formula>"Not Applicable"</formula>
    </cfRule>
    <cfRule type="cellIs" dxfId="475" priority="81" operator="equal">
      <formula>"Applicable"</formula>
    </cfRule>
  </conditionalFormatting>
  <conditionalFormatting sqref="D64">
    <cfRule type="cellIs" dxfId="474" priority="79" operator="equal">
      <formula>"Aplicável"</formula>
    </cfRule>
  </conditionalFormatting>
  <conditionalFormatting sqref="D64">
    <cfRule type="cellIs" dxfId="473" priority="78" operator="equal">
      <formula>"Não aplicável"</formula>
    </cfRule>
  </conditionalFormatting>
  <conditionalFormatting sqref="E64">
    <cfRule type="cellIs" dxfId="472" priority="77" operator="equal">
      <formula>"NÃO"</formula>
    </cfRule>
  </conditionalFormatting>
  <conditionalFormatting sqref="E64">
    <cfRule type="containsText" dxfId="471" priority="76" operator="containsText" text="SIM">
      <formula>NOT(ISERROR(SEARCH("SIM",E64)))</formula>
    </cfRule>
  </conditionalFormatting>
  <conditionalFormatting sqref="F64">
    <cfRule type="cellIs" dxfId="470" priority="75" operator="equal">
      <formula>"NÃO"</formula>
    </cfRule>
  </conditionalFormatting>
  <conditionalFormatting sqref="F64">
    <cfRule type="containsText" dxfId="469" priority="74" operator="containsText" text="SIM">
      <formula>NOT(ISERROR(SEARCH("SIM",F64)))</formula>
    </cfRule>
  </conditionalFormatting>
  <conditionalFormatting sqref="D63">
    <cfRule type="cellIs" dxfId="468" priority="72" operator="equal">
      <formula>"Not Applicable"</formula>
    </cfRule>
    <cfRule type="cellIs" dxfId="467" priority="73" operator="equal">
      <formula>"Applicable"</formula>
    </cfRule>
  </conditionalFormatting>
  <conditionalFormatting sqref="D63">
    <cfRule type="cellIs" dxfId="466" priority="71" operator="equal">
      <formula>"Aplicável"</formula>
    </cfRule>
  </conditionalFormatting>
  <conditionalFormatting sqref="D63">
    <cfRule type="cellIs" dxfId="465" priority="70" operator="equal">
      <formula>"Não aplicável"</formula>
    </cfRule>
  </conditionalFormatting>
  <conditionalFormatting sqref="E63">
    <cfRule type="cellIs" dxfId="464" priority="69" operator="equal">
      <formula>"NÃO"</formula>
    </cfRule>
  </conditionalFormatting>
  <conditionalFormatting sqref="E63">
    <cfRule type="containsText" dxfId="463" priority="68" operator="containsText" text="SIM">
      <formula>NOT(ISERROR(SEARCH("SIM",E63)))</formula>
    </cfRule>
  </conditionalFormatting>
  <conditionalFormatting sqref="F63">
    <cfRule type="cellIs" dxfId="462" priority="67" operator="equal">
      <formula>"NÃO"</formula>
    </cfRule>
  </conditionalFormatting>
  <conditionalFormatting sqref="F63">
    <cfRule type="containsText" dxfId="461" priority="66" operator="containsText" text="SIM">
      <formula>NOT(ISERROR(SEARCH("SIM",F63)))</formula>
    </cfRule>
  </conditionalFormatting>
  <conditionalFormatting sqref="D74">
    <cfRule type="cellIs" dxfId="460" priority="64" operator="equal">
      <formula>"Not Applicable"</formula>
    </cfRule>
    <cfRule type="cellIs" dxfId="459" priority="65" operator="equal">
      <formula>"Applicable"</formula>
    </cfRule>
  </conditionalFormatting>
  <conditionalFormatting sqref="D74">
    <cfRule type="cellIs" dxfId="458" priority="63" operator="equal">
      <formula>"Aplicável"</formula>
    </cfRule>
  </conditionalFormatting>
  <conditionalFormatting sqref="D74">
    <cfRule type="cellIs" dxfId="457" priority="62" operator="equal">
      <formula>"Não aplicável"</formula>
    </cfRule>
  </conditionalFormatting>
  <conditionalFormatting sqref="E74">
    <cfRule type="cellIs" dxfId="456" priority="61" operator="equal">
      <formula>"NÃO"</formula>
    </cfRule>
  </conditionalFormatting>
  <conditionalFormatting sqref="E74">
    <cfRule type="containsText" dxfId="455" priority="60" operator="containsText" text="SIM">
      <formula>NOT(ISERROR(SEARCH("SIM",E74)))</formula>
    </cfRule>
  </conditionalFormatting>
  <conditionalFormatting sqref="F74">
    <cfRule type="cellIs" dxfId="454" priority="59" operator="equal">
      <formula>"NÃO"</formula>
    </cfRule>
  </conditionalFormatting>
  <conditionalFormatting sqref="F74">
    <cfRule type="containsText" dxfId="453" priority="58" operator="containsText" text="SIM">
      <formula>NOT(ISERROR(SEARCH("SIM",F74)))</formula>
    </cfRule>
  </conditionalFormatting>
  <conditionalFormatting sqref="D68">
    <cfRule type="cellIs" dxfId="452" priority="56" operator="equal">
      <formula>"Not Applicable"</formula>
    </cfRule>
    <cfRule type="cellIs" dxfId="451" priority="57" operator="equal">
      <formula>"Applicable"</formula>
    </cfRule>
  </conditionalFormatting>
  <conditionalFormatting sqref="D68">
    <cfRule type="cellIs" dxfId="450" priority="55" operator="equal">
      <formula>"Aplicável"</formula>
    </cfRule>
  </conditionalFormatting>
  <conditionalFormatting sqref="D68">
    <cfRule type="cellIs" dxfId="449" priority="54" operator="equal">
      <formula>"Não aplicável"</formula>
    </cfRule>
  </conditionalFormatting>
  <conditionalFormatting sqref="E68">
    <cfRule type="cellIs" dxfId="448" priority="53" operator="equal">
      <formula>"NÃO"</formula>
    </cfRule>
  </conditionalFormatting>
  <conditionalFormatting sqref="E68">
    <cfRule type="containsText" dxfId="447" priority="52" operator="containsText" text="SIM">
      <formula>NOT(ISERROR(SEARCH("SIM",E68)))</formula>
    </cfRule>
  </conditionalFormatting>
  <conditionalFormatting sqref="F68">
    <cfRule type="cellIs" dxfId="446" priority="51" operator="equal">
      <formula>"NÃO"</formula>
    </cfRule>
  </conditionalFormatting>
  <conditionalFormatting sqref="F68">
    <cfRule type="containsText" dxfId="445" priority="50" operator="containsText" text="SIM">
      <formula>NOT(ISERROR(SEARCH("SIM",F68)))</formula>
    </cfRule>
  </conditionalFormatting>
  <conditionalFormatting sqref="D69:D73">
    <cfRule type="cellIs" dxfId="444" priority="48" operator="equal">
      <formula>"Not Applicable"</formula>
    </cfRule>
    <cfRule type="cellIs" dxfId="443" priority="49" operator="equal">
      <formula>"Applicable"</formula>
    </cfRule>
  </conditionalFormatting>
  <conditionalFormatting sqref="D69:D73">
    <cfRule type="cellIs" dxfId="442" priority="47" operator="equal">
      <formula>"Aplicável"</formula>
    </cfRule>
  </conditionalFormatting>
  <conditionalFormatting sqref="D69:D73">
    <cfRule type="cellIs" dxfId="441" priority="46" operator="equal">
      <formula>"Não aplicável"</formula>
    </cfRule>
  </conditionalFormatting>
  <conditionalFormatting sqref="E69:E73">
    <cfRule type="cellIs" dxfId="440" priority="45" operator="equal">
      <formula>"NÃO"</formula>
    </cfRule>
  </conditionalFormatting>
  <conditionalFormatting sqref="E69:E73">
    <cfRule type="containsText" dxfId="439" priority="44" operator="containsText" text="SIM">
      <formula>NOT(ISERROR(SEARCH("SIM",E69)))</formula>
    </cfRule>
  </conditionalFormatting>
  <conditionalFormatting sqref="F69:F73">
    <cfRule type="cellIs" dxfId="438" priority="43" operator="equal">
      <formula>"NÃO"</formula>
    </cfRule>
  </conditionalFormatting>
  <conditionalFormatting sqref="F69:F73">
    <cfRule type="containsText" dxfId="437" priority="42" operator="containsText" text="SIM">
      <formula>NOT(ISERROR(SEARCH("SIM",F69)))</formula>
    </cfRule>
  </conditionalFormatting>
  <conditionalFormatting sqref="D79">
    <cfRule type="cellIs" dxfId="436" priority="40" operator="equal">
      <formula>"Not Applicable"</formula>
    </cfRule>
    <cfRule type="cellIs" dxfId="435" priority="41" operator="equal">
      <formula>"Applicable"</formula>
    </cfRule>
  </conditionalFormatting>
  <conditionalFormatting sqref="D79">
    <cfRule type="cellIs" dxfId="434" priority="39" operator="equal">
      <formula>"Aplicável"</formula>
    </cfRule>
  </conditionalFormatting>
  <conditionalFormatting sqref="D79">
    <cfRule type="cellIs" dxfId="433" priority="38" operator="equal">
      <formula>"Não aplicável"</formula>
    </cfRule>
  </conditionalFormatting>
  <conditionalFormatting sqref="E79">
    <cfRule type="cellIs" dxfId="432" priority="37" operator="equal">
      <formula>"NÃO"</formula>
    </cfRule>
  </conditionalFormatting>
  <conditionalFormatting sqref="E79">
    <cfRule type="containsText" dxfId="431" priority="36" operator="containsText" text="SIM">
      <formula>NOT(ISERROR(SEARCH("SIM",E79)))</formula>
    </cfRule>
  </conditionalFormatting>
  <conditionalFormatting sqref="F79">
    <cfRule type="cellIs" dxfId="430" priority="35" operator="equal">
      <formula>"NÃO"</formula>
    </cfRule>
  </conditionalFormatting>
  <conditionalFormatting sqref="F79">
    <cfRule type="containsText" dxfId="429" priority="34" operator="containsText" text="SIM">
      <formula>NOT(ISERROR(SEARCH("SIM",F79)))</formula>
    </cfRule>
  </conditionalFormatting>
  <conditionalFormatting sqref="D78">
    <cfRule type="cellIs" dxfId="428" priority="32" operator="equal">
      <formula>"Not Applicable"</formula>
    </cfRule>
    <cfRule type="cellIs" dxfId="427" priority="33" operator="equal">
      <formula>"Applicable"</formula>
    </cfRule>
  </conditionalFormatting>
  <conditionalFormatting sqref="D78">
    <cfRule type="cellIs" dxfId="426" priority="31" operator="equal">
      <formula>"Aplicável"</formula>
    </cfRule>
  </conditionalFormatting>
  <conditionalFormatting sqref="D78">
    <cfRule type="cellIs" dxfId="425" priority="30" operator="equal">
      <formula>"Não aplicável"</formula>
    </cfRule>
  </conditionalFormatting>
  <conditionalFormatting sqref="E78">
    <cfRule type="cellIs" dxfId="424" priority="29" operator="equal">
      <formula>"NÃO"</formula>
    </cfRule>
  </conditionalFormatting>
  <conditionalFormatting sqref="E78">
    <cfRule type="containsText" dxfId="423" priority="28" operator="containsText" text="SIM">
      <formula>NOT(ISERROR(SEARCH("SIM",E78)))</formula>
    </cfRule>
  </conditionalFormatting>
  <conditionalFormatting sqref="F78">
    <cfRule type="cellIs" dxfId="422" priority="27" operator="equal">
      <formula>"NÃO"</formula>
    </cfRule>
  </conditionalFormatting>
  <conditionalFormatting sqref="F78">
    <cfRule type="containsText" dxfId="421" priority="26" operator="containsText" text="SIM">
      <formula>NOT(ISERROR(SEARCH("SIM",F78)))</formula>
    </cfRule>
  </conditionalFormatting>
  <conditionalFormatting sqref="D84">
    <cfRule type="cellIs" dxfId="420" priority="24" operator="equal">
      <formula>"Not Applicable"</formula>
    </cfRule>
    <cfRule type="cellIs" dxfId="419" priority="25" operator="equal">
      <formula>"Applicable"</formula>
    </cfRule>
  </conditionalFormatting>
  <conditionalFormatting sqref="D84">
    <cfRule type="cellIs" dxfId="418" priority="23" operator="equal">
      <formula>"Aplicável"</formula>
    </cfRule>
  </conditionalFormatting>
  <conditionalFormatting sqref="D84">
    <cfRule type="cellIs" dxfId="417" priority="22" operator="equal">
      <formula>"Não aplicável"</formula>
    </cfRule>
  </conditionalFormatting>
  <conditionalFormatting sqref="E84">
    <cfRule type="cellIs" dxfId="416" priority="21" operator="equal">
      <formula>"NÃO"</formula>
    </cfRule>
  </conditionalFormatting>
  <conditionalFormatting sqref="E84">
    <cfRule type="containsText" dxfId="415" priority="20" operator="containsText" text="SIM">
      <formula>NOT(ISERROR(SEARCH("SIM",E84)))</formula>
    </cfRule>
  </conditionalFormatting>
  <conditionalFormatting sqref="F84">
    <cfRule type="cellIs" dxfId="414" priority="19" operator="equal">
      <formula>"NÃO"</formula>
    </cfRule>
  </conditionalFormatting>
  <conditionalFormatting sqref="F84">
    <cfRule type="containsText" dxfId="413" priority="18" operator="containsText" text="SIM">
      <formula>NOT(ISERROR(SEARCH("SIM",F84)))</formula>
    </cfRule>
  </conditionalFormatting>
  <conditionalFormatting sqref="D83">
    <cfRule type="cellIs" dxfId="412" priority="16" operator="equal">
      <formula>"Not Applicable"</formula>
    </cfRule>
    <cfRule type="cellIs" dxfId="411" priority="17" operator="equal">
      <formula>"Applicable"</formula>
    </cfRule>
  </conditionalFormatting>
  <conditionalFormatting sqref="D83">
    <cfRule type="cellIs" dxfId="410" priority="15" operator="equal">
      <formula>"Aplicável"</formula>
    </cfRule>
  </conditionalFormatting>
  <conditionalFormatting sqref="D83">
    <cfRule type="cellIs" dxfId="409" priority="14" operator="equal">
      <formula>"Não aplicável"</formula>
    </cfRule>
  </conditionalFormatting>
  <conditionalFormatting sqref="E83">
    <cfRule type="cellIs" dxfId="408" priority="13" operator="equal">
      <formula>"NÃO"</formula>
    </cfRule>
  </conditionalFormatting>
  <conditionalFormatting sqref="E83">
    <cfRule type="containsText" dxfId="407" priority="12" operator="containsText" text="SIM">
      <formula>NOT(ISERROR(SEARCH("SIM",E83)))</formula>
    </cfRule>
  </conditionalFormatting>
  <conditionalFormatting sqref="F83">
    <cfRule type="cellIs" dxfId="406" priority="11" operator="equal">
      <formula>"NÃO"</formula>
    </cfRule>
  </conditionalFormatting>
  <conditionalFormatting sqref="F83">
    <cfRule type="containsText" dxfId="405" priority="10" operator="containsText" text="SIM">
      <formula>NOT(ISERROR(SEARCH("SIM",F83)))</formula>
    </cfRule>
  </conditionalFormatting>
  <conditionalFormatting sqref="D88">
    <cfRule type="cellIs" dxfId="404" priority="8" operator="equal">
      <formula>"Not Applicable"</formula>
    </cfRule>
    <cfRule type="cellIs" dxfId="403" priority="9" operator="equal">
      <formula>"Applicable"</formula>
    </cfRule>
  </conditionalFormatting>
  <conditionalFormatting sqref="D88">
    <cfRule type="cellIs" dxfId="402" priority="7" operator="equal">
      <formula>"Aplicável"</formula>
    </cfRule>
  </conditionalFormatting>
  <conditionalFormatting sqref="D88">
    <cfRule type="cellIs" dxfId="401" priority="6" operator="equal">
      <formula>"Não aplicável"</formula>
    </cfRule>
  </conditionalFormatting>
  <conditionalFormatting sqref="E88">
    <cfRule type="cellIs" dxfId="400" priority="5" operator="equal">
      <formula>"NÃO"</formula>
    </cfRule>
  </conditionalFormatting>
  <conditionalFormatting sqref="E88">
    <cfRule type="containsText" dxfId="399" priority="4" operator="containsText" text="SIM">
      <formula>NOT(ISERROR(SEARCH("SIM",E88)))</formula>
    </cfRule>
  </conditionalFormatting>
  <conditionalFormatting sqref="F88">
    <cfRule type="cellIs" dxfId="398" priority="3" operator="equal">
      <formula>"NÃO"</formula>
    </cfRule>
  </conditionalFormatting>
  <conditionalFormatting sqref="F88">
    <cfRule type="containsText" dxfId="397" priority="2" operator="containsText" text="SIM">
      <formula>NOT(ISERROR(SEARCH("SIM",F88)))</formula>
    </cfRule>
  </conditionalFormatting>
  <conditionalFormatting sqref="E27:F28 E32:F32 E36:F38 E42:F50 E54:F54 E58:F58 E63:F64 E68:F74 E78:F79 E83:F84 E88:F88">
    <cfRule type="cellIs" dxfId="396" priority="1" operator="equal">
      <formula>"NÃO"</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3249" r:id="rId4" name="Button 1">
              <controlPr defaultSize="0" print="0" autoFill="0" autoPict="0" macro="[0]!Gotomicro2">
                <anchor moveWithCells="1" sizeWithCells="1">
                  <from>
                    <xdr:col>6</xdr:col>
                    <xdr:colOff>622300</xdr:colOff>
                    <xdr:row>88</xdr:row>
                    <xdr:rowOff>146050</xdr:rowOff>
                  </from>
                  <to>
                    <xdr:col>6</xdr:col>
                    <xdr:colOff>3365500</xdr:colOff>
                    <xdr:row>91</xdr:row>
                    <xdr:rowOff>88900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theme="9" tint="-0.249977111117893"/>
  </sheetPr>
  <dimension ref="A1:Z96"/>
  <sheetViews>
    <sheetView showGridLines="0" showRowColHeaders="0" zoomScale="83" zoomScaleNormal="83" workbookViewId="0">
      <selection activeCell="B20" sqref="B20:F20"/>
    </sheetView>
  </sheetViews>
  <sheetFormatPr defaultRowHeight="14.5" x14ac:dyDescent="0.35"/>
  <cols>
    <col min="2" max="3" width="30.81640625" customWidth="1"/>
    <col min="4" max="4" width="53" customWidth="1"/>
    <col min="5" max="5" width="26.1796875" bestFit="1" customWidth="1"/>
    <col min="6" max="6" width="32.81640625" bestFit="1" customWidth="1"/>
    <col min="7" max="7" width="24.54296875" hidden="1" customWidth="1"/>
    <col min="8" max="8" width="23.81640625" hidden="1" customWidth="1"/>
    <col min="9" max="9" width="21.08984375" hidden="1" customWidth="1"/>
    <col min="10" max="10" width="49.1796875" hidden="1" customWidth="1"/>
  </cols>
  <sheetData>
    <row r="1" spans="1:11" x14ac:dyDescent="0.35">
      <c r="A1" s="4"/>
      <c r="B1" s="4"/>
      <c r="C1" s="4"/>
      <c r="D1" s="4"/>
      <c r="E1" s="4"/>
      <c r="F1" s="4"/>
      <c r="G1" s="4"/>
      <c r="H1" s="4"/>
      <c r="I1" s="4"/>
      <c r="J1" s="4"/>
      <c r="K1" s="4"/>
    </row>
    <row r="2" spans="1:11" ht="44" customHeight="1" x14ac:dyDescent="0.35">
      <c r="A2" s="4"/>
      <c r="B2" s="366" t="s">
        <v>218</v>
      </c>
      <c r="C2" s="366"/>
      <c r="D2" s="366"/>
      <c r="E2" s="366"/>
      <c r="F2" s="366"/>
      <c r="G2" s="241"/>
      <c r="H2" s="241"/>
      <c r="I2" s="241"/>
      <c r="J2" s="241"/>
      <c r="K2" s="4"/>
    </row>
    <row r="3" spans="1:11" ht="14.5" customHeight="1" x14ac:dyDescent="0.35">
      <c r="A3" s="4"/>
      <c r="B3" s="366"/>
      <c r="C3" s="366"/>
      <c r="D3" s="366"/>
      <c r="E3" s="366"/>
      <c r="F3" s="366"/>
      <c r="G3" s="241"/>
      <c r="H3" s="241"/>
      <c r="I3" s="241"/>
      <c r="J3" s="241"/>
      <c r="K3" s="4"/>
    </row>
    <row r="4" spans="1:11" ht="14.5" customHeight="1" x14ac:dyDescent="0.35">
      <c r="A4" s="4"/>
      <c r="B4" s="366"/>
      <c r="C4" s="366"/>
      <c r="D4" s="366"/>
      <c r="E4" s="366"/>
      <c r="F4" s="366"/>
      <c r="G4" s="241"/>
      <c r="H4" s="241"/>
      <c r="I4" s="241"/>
      <c r="J4" s="241"/>
      <c r="K4" s="4"/>
    </row>
    <row r="5" spans="1:11" ht="14.5" customHeight="1" x14ac:dyDescent="0.35">
      <c r="A5" s="4"/>
      <c r="B5" s="366"/>
      <c r="C5" s="366"/>
      <c r="D5" s="366"/>
      <c r="E5" s="366"/>
      <c r="F5" s="366"/>
      <c r="G5" s="241"/>
      <c r="H5" s="241"/>
      <c r="I5" s="241"/>
      <c r="J5" s="241"/>
      <c r="K5" s="4"/>
    </row>
    <row r="6" spans="1:11" ht="14.5" customHeight="1" x14ac:dyDescent="0.35">
      <c r="A6" s="4"/>
      <c r="B6" s="366"/>
      <c r="C6" s="366"/>
      <c r="D6" s="366"/>
      <c r="E6" s="366"/>
      <c r="F6" s="366"/>
      <c r="G6" s="241"/>
      <c r="H6" s="241"/>
      <c r="I6" s="241"/>
      <c r="J6" s="241"/>
      <c r="K6" s="4"/>
    </row>
    <row r="7" spans="1:11" ht="14.5" customHeight="1" x14ac:dyDescent="0.35">
      <c r="A7" s="4"/>
      <c r="B7" s="366"/>
      <c r="C7" s="366"/>
      <c r="D7" s="366"/>
      <c r="E7" s="366"/>
      <c r="F7" s="366"/>
      <c r="G7" s="241"/>
      <c r="H7" s="241"/>
      <c r="I7" s="241"/>
      <c r="J7" s="241"/>
      <c r="K7" s="4"/>
    </row>
    <row r="8" spans="1:11" ht="14.5" customHeight="1" x14ac:dyDescent="0.35">
      <c r="A8" s="4"/>
      <c r="B8" s="366"/>
      <c r="C8" s="366"/>
      <c r="D8" s="366"/>
      <c r="E8" s="366"/>
      <c r="F8" s="366"/>
      <c r="G8" s="241"/>
      <c r="H8" s="241"/>
      <c r="I8" s="241"/>
      <c r="J8" s="241"/>
      <c r="K8" s="4"/>
    </row>
    <row r="9" spans="1:11" x14ac:dyDescent="0.35">
      <c r="A9" s="4"/>
      <c r="B9" s="4"/>
      <c r="C9" s="4"/>
      <c r="D9" s="4"/>
      <c r="E9" s="4"/>
      <c r="F9" s="4"/>
      <c r="G9" s="4"/>
      <c r="H9" s="4"/>
      <c r="I9" s="4"/>
      <c r="J9" s="4"/>
      <c r="K9" s="4"/>
    </row>
    <row r="10" spans="1:11" ht="15.5" x14ac:dyDescent="0.35">
      <c r="A10" s="4"/>
      <c r="B10" s="5" t="s">
        <v>223</v>
      </c>
      <c r="C10" s="4"/>
      <c r="D10" s="4"/>
      <c r="E10" s="4"/>
      <c r="F10" s="4"/>
      <c r="G10" s="4"/>
      <c r="H10" s="4"/>
      <c r="I10" s="4"/>
      <c r="J10" s="4"/>
      <c r="K10" s="4"/>
    </row>
    <row r="11" spans="1:11" x14ac:dyDescent="0.35">
      <c r="A11" s="4"/>
      <c r="B11" s="382" t="s">
        <v>221</v>
      </c>
      <c r="C11" s="382"/>
      <c r="D11" s="382"/>
      <c r="E11" s="382"/>
      <c r="F11" s="382"/>
      <c r="G11" s="242"/>
      <c r="H11" s="242"/>
      <c r="I11" s="242"/>
      <c r="J11" s="242"/>
      <c r="K11" s="4"/>
    </row>
    <row r="12" spans="1:11" x14ac:dyDescent="0.35">
      <c r="A12" s="4"/>
      <c r="B12" s="382"/>
      <c r="C12" s="382"/>
      <c r="D12" s="382"/>
      <c r="E12" s="382"/>
      <c r="F12" s="382"/>
      <c r="G12" s="242"/>
      <c r="H12" s="242"/>
      <c r="I12" s="242"/>
      <c r="J12" s="242"/>
      <c r="K12" s="4"/>
    </row>
    <row r="13" spans="1:11" ht="27" customHeight="1" x14ac:dyDescent="0.35">
      <c r="A13" s="4"/>
      <c r="B13" s="382"/>
      <c r="C13" s="382"/>
      <c r="D13" s="382"/>
      <c r="E13" s="382"/>
      <c r="F13" s="382"/>
      <c r="G13" s="242"/>
      <c r="H13" s="242"/>
      <c r="I13" s="242"/>
      <c r="J13" s="242"/>
      <c r="K13" s="4"/>
    </row>
    <row r="14" spans="1:11" hidden="1" x14ac:dyDescent="0.35">
      <c r="A14" s="4"/>
      <c r="B14" s="382"/>
      <c r="C14" s="382"/>
      <c r="D14" s="382"/>
      <c r="E14" s="382"/>
      <c r="F14" s="382"/>
      <c r="G14" s="242"/>
      <c r="H14" s="242"/>
      <c r="I14" s="242"/>
      <c r="J14" s="242"/>
      <c r="K14" s="4"/>
    </row>
    <row r="15" spans="1:11" hidden="1" x14ac:dyDescent="0.35">
      <c r="A15" s="4"/>
      <c r="B15" s="382"/>
      <c r="C15" s="382"/>
      <c r="D15" s="382"/>
      <c r="E15" s="382"/>
      <c r="F15" s="382"/>
      <c r="G15" s="242"/>
      <c r="H15" s="242"/>
      <c r="I15" s="242"/>
      <c r="J15" s="242"/>
      <c r="K15" s="4"/>
    </row>
    <row r="16" spans="1:11" x14ac:dyDescent="0.35">
      <c r="A16" s="4"/>
      <c r="B16" s="17"/>
      <c r="C16" s="17"/>
      <c r="D16" s="17"/>
      <c r="E16" s="17"/>
      <c r="F16" s="17"/>
      <c r="G16" s="17"/>
      <c r="H16" s="17"/>
      <c r="I16" s="17"/>
      <c r="J16" s="17"/>
      <c r="K16" s="4"/>
    </row>
    <row r="17" spans="1:26" ht="17.25" customHeight="1" x14ac:dyDescent="0.35">
      <c r="A17" s="4"/>
      <c r="B17" s="17"/>
      <c r="C17" s="17"/>
      <c r="D17" s="17"/>
      <c r="E17" s="17"/>
      <c r="F17" s="17"/>
      <c r="G17" s="17"/>
      <c r="H17" s="17"/>
      <c r="I17" s="17"/>
      <c r="J17" s="17"/>
      <c r="K17" s="4"/>
    </row>
    <row r="18" spans="1:26" ht="166.25" customHeight="1" x14ac:dyDescent="0.35">
      <c r="A18" s="4"/>
      <c r="B18" s="407" t="s">
        <v>224</v>
      </c>
      <c r="C18" s="407"/>
      <c r="D18" s="407"/>
      <c r="E18" s="407"/>
      <c r="F18" s="407"/>
      <c r="G18" s="242"/>
      <c r="H18" s="242"/>
      <c r="I18" s="242"/>
      <c r="J18" s="242"/>
      <c r="K18" s="4"/>
    </row>
    <row r="19" spans="1:26" ht="31.5" customHeight="1" x14ac:dyDescent="0.45">
      <c r="A19" s="4"/>
      <c r="B19" s="378" t="s">
        <v>225</v>
      </c>
      <c r="C19" s="408"/>
      <c r="D19" s="408"/>
      <c r="E19" s="408"/>
      <c r="F19" s="408"/>
      <c r="G19" s="243"/>
      <c r="H19" s="243"/>
      <c r="I19" s="243"/>
      <c r="J19" s="243"/>
      <c r="K19" s="4"/>
    </row>
    <row r="20" spans="1:26" ht="239.5" customHeight="1" x14ac:dyDescent="0.35">
      <c r="A20" s="4"/>
      <c r="B20" s="407" t="s">
        <v>818</v>
      </c>
      <c r="C20" s="407"/>
      <c r="D20" s="407"/>
      <c r="E20" s="407"/>
      <c r="F20" s="407"/>
      <c r="G20" s="409"/>
      <c r="H20" s="409"/>
      <c r="I20" s="409"/>
      <c r="J20" s="409"/>
      <c r="K20" s="4"/>
    </row>
    <row r="21" spans="1:26" ht="31" x14ac:dyDescent="0.35">
      <c r="A21" s="4"/>
      <c r="B21" s="379" t="s">
        <v>776</v>
      </c>
      <c r="C21" s="379"/>
      <c r="D21" s="379"/>
      <c r="E21" s="379"/>
      <c r="F21" s="379"/>
      <c r="G21" s="379"/>
      <c r="H21" s="379"/>
      <c r="I21" s="379"/>
      <c r="J21" s="379"/>
      <c r="K21" s="4"/>
    </row>
    <row r="22" spans="1:26" ht="28.4" customHeight="1" thickBot="1" x14ac:dyDescent="0.6">
      <c r="A22" s="4"/>
      <c r="B22" s="144"/>
      <c r="C22" s="406" t="s">
        <v>226</v>
      </c>
      <c r="D22" s="406"/>
      <c r="E22" s="406"/>
      <c r="F22" s="406"/>
      <c r="G22" s="406"/>
      <c r="H22" s="406"/>
      <c r="I22" s="406"/>
      <c r="J22" s="406"/>
      <c r="K22" s="4"/>
    </row>
    <row r="23" spans="1:26" ht="19.5" thickTop="1" thickBot="1" x14ac:dyDescent="0.4">
      <c r="A23" s="4"/>
      <c r="B23" s="18" t="s">
        <v>227</v>
      </c>
      <c r="C23" s="138" t="s">
        <v>228</v>
      </c>
      <c r="D23" s="138" t="s">
        <v>719</v>
      </c>
      <c r="E23" s="233" t="s">
        <v>231</v>
      </c>
      <c r="F23" s="240" t="s">
        <v>819</v>
      </c>
      <c r="G23" s="228" t="s">
        <v>209</v>
      </c>
      <c r="H23" s="248" t="s">
        <v>71</v>
      </c>
      <c r="I23" s="248" t="s">
        <v>191</v>
      </c>
      <c r="J23" s="249" t="s">
        <v>211</v>
      </c>
      <c r="K23" s="4"/>
      <c r="L23" s="3"/>
      <c r="M23" s="3"/>
      <c r="N23" s="3"/>
      <c r="O23" s="3"/>
      <c r="P23" s="3"/>
      <c r="Q23" s="3"/>
      <c r="R23" s="3"/>
      <c r="S23" s="3"/>
      <c r="T23" s="3"/>
      <c r="U23" s="3"/>
      <c r="V23" s="3"/>
      <c r="W23" s="3"/>
      <c r="X23" s="3"/>
      <c r="Y23" s="3"/>
      <c r="Z23" s="3"/>
    </row>
    <row r="24" spans="1:26" ht="46.5" x14ac:dyDescent="0.35">
      <c r="A24" s="4"/>
      <c r="B24" s="44" t="s">
        <v>455</v>
      </c>
      <c r="C24" s="142" t="s">
        <v>241</v>
      </c>
      <c r="D24" s="142" t="s">
        <v>237</v>
      </c>
      <c r="E24" s="232" t="s">
        <v>222</v>
      </c>
      <c r="F24" s="148" t="s">
        <v>463</v>
      </c>
      <c r="G24" s="229" t="s">
        <v>206</v>
      </c>
      <c r="H24" s="278" t="s">
        <v>201</v>
      </c>
      <c r="I24" s="278" t="s">
        <v>201</v>
      </c>
      <c r="J24" s="279"/>
      <c r="K24" s="4"/>
      <c r="L24" s="3"/>
      <c r="M24" s="289"/>
      <c r="N24" s="289"/>
      <c r="O24" s="3"/>
      <c r="P24" s="3"/>
      <c r="Q24" s="3"/>
      <c r="R24" s="3"/>
      <c r="S24" s="3"/>
      <c r="T24" s="3"/>
      <c r="U24" s="3"/>
      <c r="V24" s="3"/>
      <c r="W24" s="3"/>
      <c r="X24" s="3"/>
      <c r="Y24" s="3"/>
      <c r="Z24" s="3"/>
    </row>
    <row r="25" spans="1:26" ht="62" x14ac:dyDescent="0.35">
      <c r="A25" s="4"/>
      <c r="B25" s="44" t="s">
        <v>457</v>
      </c>
      <c r="C25" s="142" t="s">
        <v>245</v>
      </c>
      <c r="D25" s="142" t="s">
        <v>246</v>
      </c>
      <c r="E25" s="232" t="s">
        <v>222</v>
      </c>
      <c r="F25" s="148" t="s">
        <v>463</v>
      </c>
      <c r="G25" s="277" t="s">
        <v>206</v>
      </c>
      <c r="H25" s="222" t="s">
        <v>201</v>
      </c>
      <c r="I25" s="222" t="s">
        <v>201</v>
      </c>
      <c r="J25" s="254"/>
      <c r="K25" s="4"/>
      <c r="L25" s="3"/>
      <c r="M25" s="289"/>
      <c r="N25" s="289"/>
      <c r="O25" s="3"/>
      <c r="P25" s="3"/>
      <c r="Q25" s="3"/>
      <c r="R25" s="3"/>
      <c r="S25" s="3"/>
      <c r="T25" s="3"/>
      <c r="U25" s="3"/>
      <c r="V25" s="3"/>
      <c r="W25" s="3"/>
      <c r="X25" s="3"/>
      <c r="Y25" s="3"/>
      <c r="Z25" s="3"/>
    </row>
    <row r="26" spans="1:26" ht="108.5" x14ac:dyDescent="0.35">
      <c r="A26" s="4"/>
      <c r="B26" s="44" t="s">
        <v>280</v>
      </c>
      <c r="C26" s="142" t="s">
        <v>280</v>
      </c>
      <c r="D26" s="142" t="s">
        <v>458</v>
      </c>
      <c r="E26" s="232" t="s">
        <v>222</v>
      </c>
      <c r="F26" s="148" t="s">
        <v>463</v>
      </c>
      <c r="G26" s="277" t="s">
        <v>206</v>
      </c>
      <c r="H26" s="222" t="s">
        <v>202</v>
      </c>
      <c r="I26" s="222" t="s">
        <v>202</v>
      </c>
      <c r="J26" s="254"/>
      <c r="K26" s="4"/>
      <c r="L26" s="3"/>
      <c r="M26" s="289"/>
      <c r="N26" s="289"/>
      <c r="O26" s="3"/>
      <c r="P26" s="3"/>
      <c r="Q26" s="3"/>
      <c r="R26" s="3"/>
      <c r="S26" s="3"/>
      <c r="T26" s="3"/>
      <c r="U26" s="3"/>
      <c r="V26" s="3"/>
      <c r="W26" s="3"/>
      <c r="X26" s="3"/>
      <c r="Y26" s="3"/>
      <c r="Z26" s="3"/>
    </row>
    <row r="27" spans="1:26" ht="160.75" customHeight="1" x14ac:dyDescent="0.35">
      <c r="A27" s="4"/>
      <c r="B27" s="44" t="s">
        <v>459</v>
      </c>
      <c r="C27" s="142" t="s">
        <v>248</v>
      </c>
      <c r="D27" s="137" t="s">
        <v>249</v>
      </c>
      <c r="E27" s="232" t="s">
        <v>222</v>
      </c>
      <c r="F27" s="148" t="s">
        <v>464</v>
      </c>
      <c r="G27" s="277" t="s">
        <v>206</v>
      </c>
      <c r="H27" s="222" t="s">
        <v>201</v>
      </c>
      <c r="I27" s="222" t="s">
        <v>202</v>
      </c>
      <c r="J27" s="254"/>
      <c r="K27" s="4"/>
      <c r="L27" s="3"/>
      <c r="M27" s="289"/>
      <c r="N27" s="289"/>
      <c r="O27" s="3"/>
      <c r="P27" s="3"/>
      <c r="Q27" s="3"/>
      <c r="R27" s="261"/>
      <c r="S27" s="261"/>
      <c r="T27" s="3"/>
      <c r="U27" s="3"/>
      <c r="V27" s="261"/>
      <c r="W27" s="3"/>
      <c r="X27" s="261"/>
      <c r="Y27" s="3"/>
      <c r="Z27" s="3"/>
    </row>
    <row r="28" spans="1:26" ht="31.5" thickBot="1" x14ac:dyDescent="0.4">
      <c r="A28" s="4"/>
      <c r="B28" s="44" t="s">
        <v>251</v>
      </c>
      <c r="C28" s="137" t="s">
        <v>252</v>
      </c>
      <c r="D28" s="137" t="s">
        <v>460</v>
      </c>
      <c r="E28" s="232" t="s">
        <v>222</v>
      </c>
      <c r="F28" s="148" t="s">
        <v>297</v>
      </c>
      <c r="G28" s="268" t="s">
        <v>206</v>
      </c>
      <c r="H28" s="231" t="s">
        <v>201</v>
      </c>
      <c r="I28" s="231" t="s">
        <v>201</v>
      </c>
      <c r="J28" s="256"/>
      <c r="K28" s="4"/>
      <c r="L28" s="3"/>
      <c r="M28" s="289"/>
      <c r="N28" s="289"/>
      <c r="O28" s="3"/>
      <c r="P28" s="3"/>
      <c r="Q28" s="269"/>
      <c r="R28" s="262"/>
      <c r="S28" s="263"/>
      <c r="T28" s="3"/>
      <c r="U28" s="262"/>
      <c r="V28" s="263"/>
      <c r="W28" s="262"/>
      <c r="X28" s="263"/>
      <c r="Y28" s="3"/>
      <c r="Z28" s="3"/>
    </row>
    <row r="29" spans="1:26" ht="31.5" thickTop="1" x14ac:dyDescent="0.35">
      <c r="A29" s="4"/>
      <c r="B29" s="281" t="s">
        <v>777</v>
      </c>
      <c r="C29" s="281"/>
      <c r="D29" s="281"/>
      <c r="E29" s="281"/>
      <c r="F29" s="281"/>
      <c r="G29" s="379"/>
      <c r="H29" s="379"/>
      <c r="I29" s="379"/>
      <c r="J29" s="379"/>
      <c r="K29" s="4"/>
      <c r="L29" s="3"/>
      <c r="M29" s="3"/>
      <c r="N29" s="3"/>
      <c r="O29" s="3"/>
      <c r="P29" s="3"/>
      <c r="Q29" s="269"/>
      <c r="R29" s="262"/>
      <c r="S29" s="263"/>
      <c r="T29" s="3"/>
      <c r="U29" s="262"/>
      <c r="V29" s="263"/>
      <c r="W29" s="262"/>
      <c r="X29" s="263"/>
      <c r="Y29" s="3"/>
      <c r="Z29" s="3"/>
    </row>
    <row r="30" spans="1:26" ht="28.4" customHeight="1" thickBot="1" x14ac:dyDescent="0.6">
      <c r="A30" s="4"/>
      <c r="B30" s="144"/>
      <c r="C30" s="280" t="s">
        <v>236</v>
      </c>
      <c r="D30" s="280"/>
      <c r="E30" s="280"/>
      <c r="F30" s="280"/>
      <c r="G30" s="406"/>
      <c r="H30" s="406"/>
      <c r="I30" s="406"/>
      <c r="J30" s="406"/>
      <c r="K30" s="4"/>
      <c r="L30" s="3"/>
      <c r="M30" s="3"/>
      <c r="N30" s="3"/>
      <c r="O30" s="3"/>
      <c r="P30" s="3"/>
      <c r="Q30" s="269"/>
      <c r="R30" s="262"/>
      <c r="S30" s="263"/>
      <c r="T30" s="3"/>
      <c r="U30" s="262"/>
      <c r="V30" s="263"/>
      <c r="W30" s="262"/>
      <c r="X30" s="263"/>
      <c r="Y30" s="3"/>
      <c r="Z30" s="3"/>
    </row>
    <row r="31" spans="1:26" ht="19.5" thickTop="1" thickBot="1" x14ac:dyDescent="0.4">
      <c r="A31" s="4"/>
      <c r="B31" s="18" t="s">
        <v>227</v>
      </c>
      <c r="C31" s="138" t="s">
        <v>228</v>
      </c>
      <c r="D31" s="138" t="s">
        <v>719</v>
      </c>
      <c r="E31" s="233" t="s">
        <v>231</v>
      </c>
      <c r="F31" s="240" t="s">
        <v>819</v>
      </c>
      <c r="G31" s="228" t="s">
        <v>209</v>
      </c>
      <c r="H31" s="248" t="s">
        <v>71</v>
      </c>
      <c r="I31" s="248" t="s">
        <v>191</v>
      </c>
      <c r="J31" s="249" t="s">
        <v>211</v>
      </c>
      <c r="K31" s="4"/>
      <c r="L31" s="3"/>
      <c r="M31" s="3"/>
      <c r="N31" s="3"/>
      <c r="O31" s="3"/>
      <c r="P31" s="3"/>
      <c r="Q31" s="269"/>
      <c r="R31" s="262"/>
      <c r="S31" s="263"/>
      <c r="T31" s="3"/>
      <c r="U31" s="262"/>
      <c r="V31" s="263"/>
      <c r="W31" s="262"/>
      <c r="X31" s="263"/>
      <c r="Y31" s="3"/>
      <c r="Z31" s="3"/>
    </row>
    <row r="32" spans="1:26" ht="191.5" customHeight="1" x14ac:dyDescent="0.35">
      <c r="A32" s="4"/>
      <c r="B32" s="44" t="s">
        <v>255</v>
      </c>
      <c r="C32" s="142" t="s">
        <v>461</v>
      </c>
      <c r="D32" s="137" t="s">
        <v>462</v>
      </c>
      <c r="E32" s="232" t="s">
        <v>222</v>
      </c>
      <c r="F32" s="189" t="s">
        <v>464</v>
      </c>
      <c r="G32" s="229" t="s">
        <v>206</v>
      </c>
      <c r="H32" s="278" t="s">
        <v>202</v>
      </c>
      <c r="I32" s="278" t="s">
        <v>202</v>
      </c>
      <c r="J32" s="279"/>
      <c r="K32" s="4"/>
      <c r="L32" s="3"/>
      <c r="M32" s="289"/>
      <c r="N32" s="289"/>
      <c r="O32" s="3"/>
      <c r="P32" s="3"/>
      <c r="Q32" s="269"/>
      <c r="R32" s="262"/>
      <c r="S32" s="263"/>
      <c r="T32" s="3"/>
      <c r="U32" s="262"/>
      <c r="V32" s="263"/>
      <c r="W32" s="262"/>
      <c r="X32" s="263"/>
      <c r="Y32" s="3"/>
      <c r="Z32" s="3"/>
    </row>
    <row r="33" spans="1:26" ht="51.65" customHeight="1" x14ac:dyDescent="0.35">
      <c r="A33" s="4"/>
      <c r="B33" s="44" t="s">
        <v>466</v>
      </c>
      <c r="C33" s="142" t="s">
        <v>265</v>
      </c>
      <c r="D33" s="137" t="s">
        <v>465</v>
      </c>
      <c r="E33" s="232" t="s">
        <v>222</v>
      </c>
      <c r="F33" s="189" t="s">
        <v>463</v>
      </c>
      <c r="G33" s="229" t="s">
        <v>206</v>
      </c>
      <c r="H33" s="278" t="s">
        <v>201</v>
      </c>
      <c r="I33" s="278" t="s">
        <v>201</v>
      </c>
      <c r="J33" s="279"/>
      <c r="K33" s="4"/>
      <c r="L33" s="3"/>
      <c r="M33" s="289"/>
      <c r="N33" s="289"/>
      <c r="O33" s="3"/>
      <c r="P33" s="3"/>
      <c r="Q33" s="269"/>
      <c r="R33" s="262"/>
      <c r="S33" s="263"/>
      <c r="T33" s="3"/>
      <c r="U33" s="262"/>
      <c r="V33" s="263"/>
      <c r="W33" s="262"/>
      <c r="X33" s="263"/>
      <c r="Y33" s="3"/>
      <c r="Z33" s="3"/>
    </row>
    <row r="34" spans="1:26" ht="53.5" customHeight="1" x14ac:dyDescent="0.35">
      <c r="A34" s="4"/>
      <c r="B34" s="44" t="s">
        <v>466</v>
      </c>
      <c r="C34" s="142" t="s">
        <v>264</v>
      </c>
      <c r="D34" s="137" t="s">
        <v>268</v>
      </c>
      <c r="E34" s="232" t="s">
        <v>222</v>
      </c>
      <c r="F34" s="189" t="s">
        <v>463</v>
      </c>
      <c r="G34" s="229" t="s">
        <v>206</v>
      </c>
      <c r="H34" s="278" t="s">
        <v>202</v>
      </c>
      <c r="I34" s="278" t="s">
        <v>201</v>
      </c>
      <c r="J34" s="279"/>
      <c r="K34" s="4"/>
      <c r="L34" s="3"/>
      <c r="M34" s="289"/>
      <c r="N34" s="289"/>
      <c r="O34" s="3"/>
      <c r="P34" s="3"/>
      <c r="Q34" s="3"/>
      <c r="R34" s="3"/>
      <c r="S34" s="3"/>
      <c r="T34" s="3"/>
      <c r="U34" s="3"/>
      <c r="V34" s="3"/>
      <c r="W34" s="3"/>
      <c r="X34" s="3"/>
      <c r="Y34" s="3"/>
      <c r="Z34" s="3"/>
    </row>
    <row r="35" spans="1:26" ht="113.5" customHeight="1" x14ac:dyDescent="0.35">
      <c r="A35" s="4"/>
      <c r="B35" s="44" t="s">
        <v>466</v>
      </c>
      <c r="C35" s="142" t="s">
        <v>270</v>
      </c>
      <c r="D35" s="137" t="s">
        <v>468</v>
      </c>
      <c r="E35" s="232" t="s">
        <v>222</v>
      </c>
      <c r="F35" s="189" t="s">
        <v>463</v>
      </c>
      <c r="G35" s="229" t="s">
        <v>206</v>
      </c>
      <c r="H35" s="278" t="s">
        <v>201</v>
      </c>
      <c r="I35" s="278" t="s">
        <v>201</v>
      </c>
      <c r="J35" s="279"/>
      <c r="K35" s="4"/>
      <c r="L35" s="3"/>
      <c r="M35" s="289"/>
      <c r="N35" s="289"/>
      <c r="O35" s="3"/>
      <c r="P35" s="3"/>
      <c r="Q35" s="269"/>
      <c r="R35" s="3"/>
      <c r="S35" s="3"/>
      <c r="T35" s="3"/>
      <c r="U35" s="3"/>
      <c r="V35" s="3"/>
      <c r="W35" s="3"/>
      <c r="X35" s="3"/>
      <c r="Y35" s="3"/>
      <c r="Z35" s="3"/>
    </row>
    <row r="36" spans="1:26" ht="77.5" x14ac:dyDescent="0.35">
      <c r="A36" s="4"/>
      <c r="B36" s="44" t="s">
        <v>466</v>
      </c>
      <c r="C36" s="142" t="s">
        <v>272</v>
      </c>
      <c r="D36" s="137" t="s">
        <v>469</v>
      </c>
      <c r="E36" s="232" t="s">
        <v>222</v>
      </c>
      <c r="F36" s="189" t="s">
        <v>463</v>
      </c>
      <c r="G36" s="229" t="s">
        <v>206</v>
      </c>
      <c r="H36" s="278" t="s">
        <v>202</v>
      </c>
      <c r="I36" s="278" t="s">
        <v>201</v>
      </c>
      <c r="J36" s="279"/>
      <c r="K36" s="4"/>
      <c r="L36" s="3"/>
      <c r="M36" s="289"/>
      <c r="N36" s="289"/>
      <c r="O36" s="3"/>
      <c r="P36" s="3"/>
      <c r="Q36" s="3"/>
      <c r="R36" s="3"/>
      <c r="S36" s="3"/>
      <c r="T36" s="3"/>
      <c r="U36" s="3"/>
      <c r="V36" s="3"/>
      <c r="W36" s="3"/>
      <c r="X36" s="3"/>
      <c r="Y36" s="3"/>
      <c r="Z36" s="3"/>
    </row>
    <row r="37" spans="1:26" ht="159.65" customHeight="1" x14ac:dyDescent="0.35">
      <c r="A37" s="4"/>
      <c r="B37" s="44" t="s">
        <v>470</v>
      </c>
      <c r="C37" s="142" t="s">
        <v>276</v>
      </c>
      <c r="D37" s="137" t="s">
        <v>471</v>
      </c>
      <c r="E37" s="232" t="s">
        <v>222</v>
      </c>
      <c r="F37" s="189" t="s">
        <v>463</v>
      </c>
      <c r="G37" s="229" t="s">
        <v>206</v>
      </c>
      <c r="H37" s="278" t="s">
        <v>202</v>
      </c>
      <c r="I37" s="278" t="s">
        <v>201</v>
      </c>
      <c r="J37" s="279"/>
      <c r="K37" s="4"/>
      <c r="L37" s="3"/>
      <c r="M37" s="289"/>
      <c r="N37" s="289"/>
      <c r="O37" s="3"/>
      <c r="P37" s="3"/>
      <c r="Q37" s="3"/>
      <c r="R37" s="3"/>
      <c r="S37" s="3"/>
      <c r="T37" s="3"/>
      <c r="U37" s="3"/>
      <c r="V37" s="3"/>
      <c r="W37" s="3"/>
      <c r="X37" s="3"/>
      <c r="Y37" s="3"/>
      <c r="Z37" s="3"/>
    </row>
    <row r="38" spans="1:26" ht="250.75" customHeight="1" x14ac:dyDescent="0.35">
      <c r="A38" s="4"/>
      <c r="B38" s="44" t="s">
        <v>470</v>
      </c>
      <c r="C38" s="142" t="s">
        <v>287</v>
      </c>
      <c r="D38" s="137" t="s">
        <v>472</v>
      </c>
      <c r="E38" s="232" t="s">
        <v>222</v>
      </c>
      <c r="F38" s="189" t="s">
        <v>463</v>
      </c>
      <c r="G38" s="229" t="s">
        <v>206</v>
      </c>
      <c r="H38" s="278" t="s">
        <v>202</v>
      </c>
      <c r="I38" s="278" t="s">
        <v>201</v>
      </c>
      <c r="J38" s="279"/>
      <c r="K38" s="4"/>
      <c r="L38" s="3"/>
      <c r="M38" s="289"/>
      <c r="N38" s="289"/>
      <c r="O38" s="3"/>
      <c r="P38" s="3"/>
      <c r="Q38" s="3"/>
      <c r="R38" s="3"/>
      <c r="S38" s="3"/>
      <c r="T38" s="3"/>
      <c r="U38" s="3"/>
      <c r="V38" s="3"/>
      <c r="W38" s="3"/>
      <c r="X38" s="3"/>
      <c r="Y38" s="3"/>
      <c r="Z38" s="3"/>
    </row>
    <row r="39" spans="1:26" ht="128.5" customHeight="1" x14ac:dyDescent="0.35">
      <c r="A39" s="4"/>
      <c r="B39" s="44" t="s">
        <v>283</v>
      </c>
      <c r="C39" s="142" t="s">
        <v>473</v>
      </c>
      <c r="D39" s="137" t="s">
        <v>474</v>
      </c>
      <c r="E39" s="232" t="s">
        <v>222</v>
      </c>
      <c r="F39" s="189" t="s">
        <v>297</v>
      </c>
      <c r="G39" s="229" t="s">
        <v>206</v>
      </c>
      <c r="H39" s="278" t="s">
        <v>201</v>
      </c>
      <c r="I39" s="278" t="s">
        <v>201</v>
      </c>
      <c r="J39" s="279"/>
      <c r="K39" s="4"/>
      <c r="L39" s="3"/>
      <c r="M39" s="289"/>
      <c r="N39" s="289"/>
      <c r="O39" s="3"/>
      <c r="P39" s="3"/>
      <c r="Q39" s="3"/>
      <c r="R39" s="3"/>
      <c r="S39" s="3"/>
      <c r="T39" s="3"/>
      <c r="U39" s="3"/>
      <c r="V39" s="3"/>
      <c r="W39" s="3"/>
      <c r="X39" s="3"/>
      <c r="Y39" s="3"/>
      <c r="Z39" s="3"/>
    </row>
    <row r="40" spans="1:26" ht="77.5" x14ac:dyDescent="0.35">
      <c r="A40" s="4"/>
      <c r="B40" s="44" t="s">
        <v>291</v>
      </c>
      <c r="C40" s="142" t="s">
        <v>292</v>
      </c>
      <c r="D40" s="137" t="s">
        <v>475</v>
      </c>
      <c r="E40" s="232" t="s">
        <v>222</v>
      </c>
      <c r="F40" s="189" t="s">
        <v>463</v>
      </c>
      <c r="G40" s="229" t="s">
        <v>206</v>
      </c>
      <c r="H40" s="278" t="s">
        <v>201</v>
      </c>
      <c r="I40" s="278" t="s">
        <v>201</v>
      </c>
      <c r="J40" s="279"/>
      <c r="K40" s="4"/>
      <c r="L40" s="3"/>
      <c r="M40" s="289"/>
      <c r="N40" s="289"/>
      <c r="O40" s="3"/>
      <c r="P40" s="3"/>
      <c r="Q40" s="3"/>
      <c r="R40" s="3"/>
      <c r="S40" s="3"/>
      <c r="T40" s="3"/>
      <c r="U40" s="3"/>
      <c r="V40" s="3"/>
      <c r="W40" s="3"/>
      <c r="X40" s="3"/>
      <c r="Y40" s="3"/>
      <c r="Z40" s="3"/>
    </row>
    <row r="41" spans="1:26" ht="140" thickBot="1" x14ac:dyDescent="0.4">
      <c r="A41" s="4"/>
      <c r="B41" s="44" t="s">
        <v>297</v>
      </c>
      <c r="C41" s="142" t="s">
        <v>298</v>
      </c>
      <c r="D41" s="137" t="s">
        <v>477</v>
      </c>
      <c r="E41" s="232" t="s">
        <v>222</v>
      </c>
      <c r="F41" s="189" t="s">
        <v>297</v>
      </c>
      <c r="G41" s="268" t="s">
        <v>206</v>
      </c>
      <c r="H41" s="231" t="s">
        <v>201</v>
      </c>
      <c r="I41" s="231" t="s">
        <v>201</v>
      </c>
      <c r="J41" s="256"/>
      <c r="K41" s="4"/>
      <c r="L41" s="3"/>
      <c r="M41" s="289"/>
      <c r="N41" s="289"/>
      <c r="O41" s="3"/>
      <c r="P41" s="3"/>
      <c r="Q41" s="3"/>
      <c r="R41" s="3"/>
      <c r="S41" s="3"/>
      <c r="T41" s="3"/>
      <c r="U41" s="3"/>
      <c r="V41" s="3"/>
      <c r="W41" s="3"/>
      <c r="X41" s="3"/>
      <c r="Y41" s="3"/>
      <c r="Z41" s="3"/>
    </row>
    <row r="42" spans="1:26" ht="42" customHeight="1" thickTop="1" x14ac:dyDescent="0.35">
      <c r="A42" s="4"/>
      <c r="B42" s="281" t="s">
        <v>778</v>
      </c>
      <c r="C42" s="281"/>
      <c r="D42" s="281"/>
      <c r="E42" s="281"/>
      <c r="F42" s="281"/>
      <c r="G42" s="379"/>
      <c r="H42" s="379"/>
      <c r="I42" s="379"/>
      <c r="J42" s="379"/>
      <c r="K42" s="4"/>
      <c r="L42" s="3"/>
      <c r="M42" s="3"/>
      <c r="N42" s="3"/>
      <c r="O42" s="3"/>
      <c r="P42" s="3"/>
      <c r="Q42" s="3"/>
      <c r="R42" s="3"/>
      <c r="S42" s="3"/>
      <c r="T42" s="3"/>
      <c r="U42" s="3"/>
      <c r="V42" s="3"/>
      <c r="W42" s="3"/>
      <c r="X42" s="3"/>
      <c r="Y42" s="3"/>
      <c r="Z42" s="3"/>
    </row>
    <row r="43" spans="1:26" ht="24" thickBot="1" x14ac:dyDescent="0.6">
      <c r="A43" s="4"/>
      <c r="B43" s="144"/>
      <c r="C43" s="280" t="s">
        <v>443</v>
      </c>
      <c r="D43" s="280"/>
      <c r="E43" s="280"/>
      <c r="F43" s="280"/>
      <c r="G43" s="406"/>
      <c r="H43" s="406"/>
      <c r="I43" s="406"/>
      <c r="J43" s="406"/>
      <c r="K43" s="4"/>
      <c r="L43" s="3"/>
      <c r="M43" s="3"/>
      <c r="N43" s="3"/>
      <c r="O43" s="3"/>
      <c r="P43" s="3"/>
      <c r="Q43" s="3"/>
      <c r="R43" s="3"/>
      <c r="S43" s="3"/>
      <c r="T43" s="3"/>
      <c r="U43" s="3"/>
      <c r="V43" s="3"/>
      <c r="W43" s="3"/>
      <c r="X43" s="3"/>
      <c r="Y43" s="3"/>
      <c r="Z43" s="3"/>
    </row>
    <row r="44" spans="1:26" ht="19.5" thickTop="1" thickBot="1" x14ac:dyDescent="0.4">
      <c r="A44" s="4"/>
      <c r="B44" s="18" t="s">
        <v>227</v>
      </c>
      <c r="C44" s="138" t="s">
        <v>228</v>
      </c>
      <c r="D44" s="138" t="s">
        <v>719</v>
      </c>
      <c r="E44" s="233" t="s">
        <v>231</v>
      </c>
      <c r="F44" s="240" t="s">
        <v>819</v>
      </c>
      <c r="G44" s="228" t="s">
        <v>209</v>
      </c>
      <c r="H44" s="248" t="s">
        <v>71</v>
      </c>
      <c r="I44" s="248" t="s">
        <v>191</v>
      </c>
      <c r="J44" s="249" t="s">
        <v>211</v>
      </c>
      <c r="K44" s="4"/>
      <c r="L44" s="3"/>
      <c r="M44" s="3"/>
      <c r="N44" s="3"/>
      <c r="O44" s="3"/>
      <c r="P44" s="3"/>
      <c r="Q44" s="3"/>
      <c r="R44" s="3"/>
      <c r="S44" s="3"/>
      <c r="T44" s="3"/>
      <c r="U44" s="3"/>
      <c r="V44" s="3"/>
      <c r="W44" s="3"/>
      <c r="X44" s="3"/>
      <c r="Y44" s="3"/>
      <c r="Z44" s="3"/>
    </row>
    <row r="45" spans="1:26" ht="174.65" customHeight="1" x14ac:dyDescent="0.35">
      <c r="A45" s="4"/>
      <c r="B45" s="140" t="s">
        <v>301</v>
      </c>
      <c r="C45" s="181" t="s">
        <v>381</v>
      </c>
      <c r="D45" s="182" t="s">
        <v>478</v>
      </c>
      <c r="E45" s="232" t="s">
        <v>222</v>
      </c>
      <c r="F45" s="189" t="s">
        <v>463</v>
      </c>
      <c r="G45" s="229" t="s">
        <v>206</v>
      </c>
      <c r="H45" s="278" t="s">
        <v>201</v>
      </c>
      <c r="I45" s="278" t="s">
        <v>201</v>
      </c>
      <c r="J45" s="279"/>
      <c r="K45" s="4"/>
      <c r="L45" s="3"/>
      <c r="M45" s="289"/>
      <c r="N45" s="289"/>
      <c r="O45" s="3"/>
      <c r="P45" s="3"/>
      <c r="Q45" s="3"/>
      <c r="R45" s="3"/>
      <c r="S45" s="3"/>
      <c r="T45" s="3"/>
      <c r="U45" s="3"/>
      <c r="V45" s="3"/>
      <c r="W45" s="3"/>
      <c r="X45" s="3"/>
      <c r="Y45" s="3"/>
      <c r="Z45" s="3"/>
    </row>
    <row r="46" spans="1:26" ht="82.5" customHeight="1" x14ac:dyDescent="0.35">
      <c r="A46" s="4"/>
      <c r="B46" s="140" t="s">
        <v>301</v>
      </c>
      <c r="C46" s="181" t="s">
        <v>403</v>
      </c>
      <c r="D46" s="139" t="s">
        <v>404</v>
      </c>
      <c r="E46" s="232" t="s">
        <v>222</v>
      </c>
      <c r="F46" s="189" t="s">
        <v>463</v>
      </c>
      <c r="G46" s="229" t="s">
        <v>206</v>
      </c>
      <c r="H46" s="278" t="s">
        <v>201</v>
      </c>
      <c r="I46" s="278" t="s">
        <v>201</v>
      </c>
      <c r="J46" s="279"/>
      <c r="K46" s="4"/>
      <c r="L46" s="3"/>
      <c r="M46" s="289"/>
      <c r="N46" s="289"/>
      <c r="O46" s="3"/>
      <c r="P46" s="3"/>
      <c r="Q46" s="3"/>
      <c r="R46" s="3"/>
      <c r="S46" s="3"/>
      <c r="T46" s="3"/>
      <c r="U46" s="3"/>
      <c r="V46" s="3"/>
      <c r="W46" s="3"/>
      <c r="X46" s="3"/>
      <c r="Y46" s="3"/>
      <c r="Z46" s="3"/>
    </row>
    <row r="47" spans="1:26" ht="82.5" customHeight="1" x14ac:dyDescent="0.35">
      <c r="A47" s="4"/>
      <c r="B47" s="140" t="s">
        <v>388</v>
      </c>
      <c r="C47" s="181" t="s">
        <v>420</v>
      </c>
      <c r="D47" s="139" t="s">
        <v>479</v>
      </c>
      <c r="E47" s="232" t="s">
        <v>222</v>
      </c>
      <c r="F47" s="189" t="s">
        <v>463</v>
      </c>
      <c r="G47" s="229" t="s">
        <v>206</v>
      </c>
      <c r="H47" s="278" t="s">
        <v>201</v>
      </c>
      <c r="I47" s="278" t="s">
        <v>201</v>
      </c>
      <c r="J47" s="279"/>
      <c r="K47" s="4"/>
      <c r="L47" s="3"/>
      <c r="M47" s="289"/>
      <c r="N47" s="289"/>
      <c r="O47" s="3"/>
      <c r="P47" s="3"/>
      <c r="Q47" s="3"/>
      <c r="R47" s="3"/>
      <c r="S47" s="3"/>
      <c r="T47" s="3"/>
      <c r="U47" s="3"/>
      <c r="V47" s="3"/>
      <c r="W47" s="3"/>
      <c r="X47" s="3"/>
      <c r="Y47" s="3"/>
      <c r="Z47" s="3"/>
    </row>
    <row r="48" spans="1:26" ht="82.5" customHeight="1" x14ac:dyDescent="0.35">
      <c r="A48" s="4"/>
      <c r="B48" s="140" t="s">
        <v>388</v>
      </c>
      <c r="C48" s="181" t="s">
        <v>389</v>
      </c>
      <c r="D48" s="139" t="s">
        <v>390</v>
      </c>
      <c r="E48" s="232" t="s">
        <v>222</v>
      </c>
      <c r="F48" s="189" t="s">
        <v>463</v>
      </c>
      <c r="G48" s="229" t="s">
        <v>206</v>
      </c>
      <c r="H48" s="278" t="s">
        <v>201</v>
      </c>
      <c r="I48" s="278" t="s">
        <v>201</v>
      </c>
      <c r="J48" s="279"/>
      <c r="K48" s="4"/>
      <c r="L48" s="3"/>
      <c r="M48" s="289"/>
      <c r="N48" s="289"/>
      <c r="O48" s="3"/>
      <c r="P48" s="3"/>
      <c r="Q48" s="3"/>
      <c r="R48" s="3"/>
      <c r="S48" s="3"/>
      <c r="T48" s="3"/>
      <c r="U48" s="3"/>
      <c r="V48" s="3"/>
      <c r="W48" s="3"/>
      <c r="X48" s="3"/>
      <c r="Y48" s="3"/>
      <c r="Z48" s="3"/>
    </row>
    <row r="49" spans="1:26" ht="248" x14ac:dyDescent="0.35">
      <c r="A49" s="4"/>
      <c r="B49" s="140" t="s">
        <v>384</v>
      </c>
      <c r="C49" s="181" t="s">
        <v>480</v>
      </c>
      <c r="D49" s="139" t="s">
        <v>423</v>
      </c>
      <c r="E49" s="232" t="s">
        <v>222</v>
      </c>
      <c r="F49" s="189" t="s">
        <v>463</v>
      </c>
      <c r="G49" s="229" t="s">
        <v>206</v>
      </c>
      <c r="H49" s="278" t="s">
        <v>201</v>
      </c>
      <c r="I49" s="278" t="s">
        <v>201</v>
      </c>
      <c r="J49" s="279"/>
      <c r="K49" s="4"/>
      <c r="L49" s="3"/>
      <c r="M49" s="289"/>
      <c r="N49" s="289"/>
      <c r="O49" s="3"/>
      <c r="P49" s="3"/>
      <c r="Q49" s="3"/>
      <c r="R49" s="3"/>
      <c r="S49" s="3"/>
      <c r="T49" s="3"/>
      <c r="U49" s="3"/>
      <c r="V49" s="3"/>
      <c r="W49" s="3"/>
      <c r="X49" s="3"/>
      <c r="Y49" s="3"/>
      <c r="Z49" s="3"/>
    </row>
    <row r="50" spans="1:26" ht="195" customHeight="1" x14ac:dyDescent="0.35">
      <c r="A50" s="4"/>
      <c r="B50" s="140" t="s">
        <v>384</v>
      </c>
      <c r="C50" s="181" t="s">
        <v>425</v>
      </c>
      <c r="D50" s="139" t="s">
        <v>426</v>
      </c>
      <c r="E50" s="232" t="s">
        <v>222</v>
      </c>
      <c r="F50" s="189" t="s">
        <v>463</v>
      </c>
      <c r="G50" s="229" t="s">
        <v>206</v>
      </c>
      <c r="H50" s="278" t="s">
        <v>201</v>
      </c>
      <c r="I50" s="278" t="s">
        <v>201</v>
      </c>
      <c r="J50" s="279"/>
      <c r="K50" s="4"/>
      <c r="L50" s="3"/>
      <c r="M50" s="289"/>
      <c r="N50" s="289"/>
      <c r="O50" s="3"/>
      <c r="P50" s="3"/>
      <c r="Q50" s="3"/>
      <c r="R50" s="3"/>
      <c r="S50" s="3"/>
      <c r="T50" s="3"/>
      <c r="U50" s="3"/>
      <c r="V50" s="3"/>
      <c r="W50" s="3"/>
      <c r="X50" s="3"/>
      <c r="Y50" s="3"/>
      <c r="Z50" s="3"/>
    </row>
    <row r="51" spans="1:26" ht="82.5" customHeight="1" x14ac:dyDescent="0.35">
      <c r="A51" s="4"/>
      <c r="B51" s="140" t="s">
        <v>275</v>
      </c>
      <c r="C51" s="181" t="s">
        <v>481</v>
      </c>
      <c r="D51" s="139" t="s">
        <v>401</v>
      </c>
      <c r="E51" s="232" t="s">
        <v>222</v>
      </c>
      <c r="F51" s="189" t="s">
        <v>464</v>
      </c>
      <c r="G51" s="229" t="s">
        <v>206</v>
      </c>
      <c r="H51" s="278" t="s">
        <v>201</v>
      </c>
      <c r="I51" s="278" t="s">
        <v>201</v>
      </c>
      <c r="J51" s="279"/>
      <c r="K51" s="4"/>
      <c r="L51" s="3"/>
      <c r="M51" s="289"/>
      <c r="N51" s="289"/>
      <c r="O51" s="3"/>
      <c r="P51" s="3"/>
      <c r="Q51" s="3"/>
      <c r="R51" s="3"/>
      <c r="S51" s="3"/>
      <c r="T51" s="3"/>
      <c r="U51" s="3"/>
      <c r="V51" s="3"/>
      <c r="W51" s="3"/>
      <c r="X51" s="3"/>
      <c r="Y51" s="3"/>
      <c r="Z51" s="3"/>
    </row>
    <row r="52" spans="1:26" ht="155.5" thickBot="1" x14ac:dyDescent="0.4">
      <c r="A52" s="4"/>
      <c r="B52" s="140" t="s">
        <v>482</v>
      </c>
      <c r="C52" s="181" t="s">
        <v>406</v>
      </c>
      <c r="D52" s="139" t="s">
        <v>407</v>
      </c>
      <c r="E52" s="232" t="s">
        <v>222</v>
      </c>
      <c r="F52" s="189" t="s">
        <v>463</v>
      </c>
      <c r="G52" s="268" t="s">
        <v>206</v>
      </c>
      <c r="H52" s="231" t="s">
        <v>201</v>
      </c>
      <c r="I52" s="278" t="s">
        <v>201</v>
      </c>
      <c r="J52" s="256"/>
      <c r="K52" s="4"/>
      <c r="L52" s="3"/>
      <c r="M52" s="289"/>
      <c r="N52" s="289"/>
      <c r="O52" s="3"/>
      <c r="P52" s="3"/>
      <c r="Q52" s="3"/>
      <c r="R52" s="3"/>
      <c r="S52" s="3"/>
      <c r="T52" s="3"/>
      <c r="U52" s="3"/>
      <c r="V52" s="3"/>
      <c r="W52" s="3"/>
      <c r="X52" s="3"/>
      <c r="Y52" s="3"/>
      <c r="Z52" s="3"/>
    </row>
    <row r="53" spans="1:26" ht="42" customHeight="1" thickTop="1" x14ac:dyDescent="0.35">
      <c r="A53" s="4"/>
      <c r="B53" s="281" t="s">
        <v>779</v>
      </c>
      <c r="C53" s="281"/>
      <c r="D53" s="281"/>
      <c r="E53" s="281"/>
      <c r="F53" s="281"/>
      <c r="G53" s="410"/>
      <c r="H53" s="410"/>
      <c r="I53" s="410"/>
      <c r="J53" s="410"/>
      <c r="K53" s="4"/>
      <c r="L53" s="3"/>
      <c r="M53" s="3"/>
      <c r="N53" s="3"/>
      <c r="O53" s="3"/>
      <c r="P53" s="3"/>
      <c r="Q53" s="3"/>
      <c r="R53" s="3"/>
      <c r="S53" s="3"/>
      <c r="T53" s="3"/>
      <c r="U53" s="3"/>
      <c r="V53" s="3"/>
      <c r="W53" s="3"/>
      <c r="X53" s="3"/>
      <c r="Y53" s="3"/>
      <c r="Z53" s="3"/>
    </row>
    <row r="54" spans="1:26" ht="24" thickBot="1" x14ac:dyDescent="0.6">
      <c r="A54" s="4"/>
      <c r="B54" s="144"/>
      <c r="C54" s="280" t="s">
        <v>483</v>
      </c>
      <c r="D54" s="280"/>
      <c r="E54" s="280"/>
      <c r="F54" s="280"/>
      <c r="G54" s="406"/>
      <c r="H54" s="406"/>
      <c r="I54" s="406"/>
      <c r="J54" s="406"/>
      <c r="K54" s="4"/>
      <c r="L54" s="3"/>
      <c r="M54" s="3"/>
      <c r="N54" s="3"/>
      <c r="O54" s="3"/>
      <c r="P54" s="3"/>
      <c r="Q54" s="3"/>
      <c r="R54" s="3"/>
      <c r="S54" s="3"/>
      <c r="T54" s="3"/>
      <c r="U54" s="3"/>
      <c r="V54" s="3"/>
      <c r="W54" s="3"/>
      <c r="X54" s="3"/>
      <c r="Y54" s="3"/>
      <c r="Z54" s="3"/>
    </row>
    <row r="55" spans="1:26" ht="19.5" thickTop="1" thickBot="1" x14ac:dyDescent="0.4">
      <c r="A55" s="4"/>
      <c r="B55" s="18" t="s">
        <v>227</v>
      </c>
      <c r="C55" s="138" t="s">
        <v>228</v>
      </c>
      <c r="D55" s="138" t="s">
        <v>229</v>
      </c>
      <c r="E55" s="233" t="s">
        <v>231</v>
      </c>
      <c r="F55" s="240" t="s">
        <v>819</v>
      </c>
      <c r="G55" s="228" t="s">
        <v>209</v>
      </c>
      <c r="H55" s="248" t="s">
        <v>71</v>
      </c>
      <c r="I55" s="248" t="s">
        <v>191</v>
      </c>
      <c r="J55" s="249" t="s">
        <v>211</v>
      </c>
      <c r="K55" s="4"/>
      <c r="L55" s="3"/>
      <c r="M55" s="3"/>
      <c r="N55" s="3"/>
      <c r="O55" s="3"/>
      <c r="P55" s="3"/>
      <c r="Q55" s="3"/>
      <c r="R55" s="3"/>
      <c r="S55" s="3"/>
      <c r="T55" s="3"/>
      <c r="U55" s="3"/>
      <c r="V55" s="3"/>
      <c r="W55" s="3"/>
      <c r="X55" s="3"/>
      <c r="Y55" s="3"/>
      <c r="Z55" s="3"/>
    </row>
    <row r="56" spans="1:26" ht="134.25" customHeight="1" x14ac:dyDescent="0.35">
      <c r="A56" s="4"/>
      <c r="B56" s="140" t="s">
        <v>408</v>
      </c>
      <c r="C56" s="181" t="s">
        <v>484</v>
      </c>
      <c r="D56" s="182" t="s">
        <v>485</v>
      </c>
      <c r="E56" s="232" t="s">
        <v>222</v>
      </c>
      <c r="F56" s="189" t="s">
        <v>463</v>
      </c>
      <c r="G56" s="229" t="s">
        <v>206</v>
      </c>
      <c r="H56" s="278" t="s">
        <v>201</v>
      </c>
      <c r="I56" s="278" t="s">
        <v>201</v>
      </c>
      <c r="J56" s="279"/>
      <c r="K56" s="4"/>
      <c r="L56" s="3"/>
      <c r="M56" s="289"/>
      <c r="N56" s="289"/>
      <c r="O56" s="3"/>
      <c r="P56" s="3"/>
      <c r="Q56" s="3"/>
      <c r="R56" s="3"/>
      <c r="S56" s="3"/>
      <c r="T56" s="3"/>
      <c r="U56" s="3"/>
      <c r="V56" s="3"/>
      <c r="W56" s="3"/>
      <c r="X56" s="3"/>
      <c r="Y56" s="3"/>
      <c r="Z56" s="3"/>
    </row>
    <row r="57" spans="1:26" ht="139.5" x14ac:dyDescent="0.35">
      <c r="A57" s="4"/>
      <c r="B57" s="140" t="s">
        <v>412</v>
      </c>
      <c r="C57" s="181" t="s">
        <v>486</v>
      </c>
      <c r="D57" s="139" t="s">
        <v>487</v>
      </c>
      <c r="E57" s="232" t="s">
        <v>222</v>
      </c>
      <c r="F57" s="189" t="s">
        <v>463</v>
      </c>
      <c r="G57" s="229" t="s">
        <v>206</v>
      </c>
      <c r="H57" s="278" t="s">
        <v>201</v>
      </c>
      <c r="I57" s="278" t="s">
        <v>201</v>
      </c>
      <c r="J57" s="279"/>
      <c r="K57" s="4"/>
      <c r="L57" s="3"/>
      <c r="M57" s="289"/>
      <c r="N57" s="289"/>
      <c r="O57" s="3"/>
      <c r="P57" s="3"/>
      <c r="Q57" s="3"/>
      <c r="R57" s="3"/>
      <c r="S57" s="3"/>
      <c r="T57" s="3"/>
      <c r="U57" s="3"/>
      <c r="V57" s="3"/>
      <c r="W57" s="3"/>
      <c r="X57" s="3"/>
      <c r="Y57" s="3"/>
      <c r="Z57" s="3"/>
    </row>
    <row r="58" spans="1:26" ht="108.5" x14ac:dyDescent="0.35">
      <c r="A58" s="4"/>
      <c r="B58" s="140" t="s">
        <v>417</v>
      </c>
      <c r="C58" s="181" t="s">
        <v>418</v>
      </c>
      <c r="D58" s="139" t="s">
        <v>488</v>
      </c>
      <c r="E58" s="232" t="s">
        <v>222</v>
      </c>
      <c r="F58" s="189" t="s">
        <v>513</v>
      </c>
      <c r="G58" s="229" t="s">
        <v>206</v>
      </c>
      <c r="H58" s="278" t="s">
        <v>201</v>
      </c>
      <c r="I58" s="278" t="s">
        <v>201</v>
      </c>
      <c r="J58" s="279"/>
      <c r="K58" s="4"/>
      <c r="L58" s="3"/>
      <c r="M58" s="289"/>
      <c r="N58" s="289"/>
      <c r="O58" s="3"/>
      <c r="P58" s="3"/>
      <c r="Q58" s="3"/>
      <c r="R58" s="3"/>
      <c r="S58" s="3"/>
      <c r="T58" s="3"/>
      <c r="U58" s="3"/>
      <c r="V58" s="3"/>
      <c r="W58" s="3"/>
      <c r="X58" s="3"/>
      <c r="Y58" s="3"/>
      <c r="Z58" s="3"/>
    </row>
    <row r="59" spans="1:26" ht="42" customHeight="1" x14ac:dyDescent="0.35">
      <c r="A59" s="4"/>
      <c r="B59" s="281" t="s">
        <v>780</v>
      </c>
      <c r="C59" s="281"/>
      <c r="D59" s="281"/>
      <c r="E59" s="281"/>
      <c r="F59" s="281"/>
      <c r="G59" s="379"/>
      <c r="H59" s="379"/>
      <c r="I59" s="379"/>
      <c r="J59" s="379"/>
      <c r="K59" s="4"/>
      <c r="L59" s="3"/>
      <c r="M59" s="3"/>
      <c r="N59" s="3"/>
      <c r="O59" s="3"/>
      <c r="P59" s="3"/>
      <c r="Q59" s="3"/>
      <c r="R59" s="3"/>
      <c r="S59" s="3"/>
      <c r="T59" s="3"/>
      <c r="U59" s="3"/>
      <c r="V59" s="3"/>
      <c r="W59" s="3"/>
      <c r="X59" s="3"/>
      <c r="Y59" s="3"/>
      <c r="Z59" s="3"/>
    </row>
    <row r="60" spans="1:26" ht="24" thickBot="1" x14ac:dyDescent="0.6">
      <c r="A60" s="4"/>
      <c r="B60" s="144"/>
      <c r="C60" s="280" t="s">
        <v>445</v>
      </c>
      <c r="D60" s="280"/>
      <c r="E60" s="280"/>
      <c r="F60" s="280"/>
      <c r="G60" s="406"/>
      <c r="H60" s="406"/>
      <c r="I60" s="406"/>
      <c r="J60" s="406"/>
      <c r="K60" s="4"/>
      <c r="L60" s="3"/>
      <c r="M60" s="3"/>
      <c r="N60" s="3"/>
      <c r="O60" s="3"/>
      <c r="P60" s="3"/>
      <c r="Q60" s="3"/>
      <c r="R60" s="3"/>
      <c r="S60" s="3"/>
      <c r="T60" s="3"/>
      <c r="U60" s="3"/>
      <c r="V60" s="3"/>
      <c r="W60" s="3"/>
      <c r="X60" s="3"/>
      <c r="Y60" s="3"/>
      <c r="Z60" s="3"/>
    </row>
    <row r="61" spans="1:26" ht="19.5" thickTop="1" thickBot="1" x14ac:dyDescent="0.4">
      <c r="A61" s="4"/>
      <c r="B61" s="18" t="s">
        <v>227</v>
      </c>
      <c r="C61" s="138" t="s">
        <v>228</v>
      </c>
      <c r="D61" s="138" t="s">
        <v>719</v>
      </c>
      <c r="E61" s="233" t="s">
        <v>231</v>
      </c>
      <c r="F61" s="240" t="s">
        <v>819</v>
      </c>
      <c r="G61" s="228" t="s">
        <v>209</v>
      </c>
      <c r="H61" s="248" t="s">
        <v>71</v>
      </c>
      <c r="I61" s="248" t="s">
        <v>191</v>
      </c>
      <c r="J61" s="249" t="s">
        <v>211</v>
      </c>
      <c r="K61" s="4"/>
      <c r="L61" s="3"/>
      <c r="M61" s="3"/>
      <c r="N61" s="3"/>
      <c r="O61" s="3"/>
      <c r="P61" s="3"/>
      <c r="Q61" s="3"/>
      <c r="R61" s="3"/>
      <c r="S61" s="3"/>
      <c r="T61" s="3"/>
      <c r="U61" s="3"/>
      <c r="V61" s="3"/>
      <c r="W61" s="3"/>
      <c r="X61" s="3"/>
      <c r="Y61" s="3"/>
      <c r="Z61" s="3"/>
    </row>
    <row r="62" spans="1:26" ht="134.25" customHeight="1" x14ac:dyDescent="0.35">
      <c r="A62" s="4"/>
      <c r="B62" s="308" t="s">
        <v>240</v>
      </c>
      <c r="C62" s="310" t="s">
        <v>490</v>
      </c>
      <c r="D62" s="182" t="s">
        <v>491</v>
      </c>
      <c r="E62" s="232" t="s">
        <v>222</v>
      </c>
      <c r="F62" s="189" t="s">
        <v>463</v>
      </c>
      <c r="G62" s="229" t="s">
        <v>206</v>
      </c>
      <c r="H62" s="278" t="s">
        <v>201</v>
      </c>
      <c r="I62" s="278" t="s">
        <v>201</v>
      </c>
      <c r="J62" s="279"/>
      <c r="K62" s="4"/>
      <c r="L62" s="3"/>
      <c r="M62" s="289"/>
      <c r="N62" s="289"/>
      <c r="O62" s="3"/>
      <c r="P62" s="3"/>
      <c r="Q62" s="3"/>
      <c r="R62" s="3"/>
      <c r="S62" s="3"/>
      <c r="T62" s="3"/>
      <c r="U62" s="3"/>
      <c r="V62" s="3"/>
      <c r="W62" s="3"/>
      <c r="X62" s="3"/>
      <c r="Y62" s="3"/>
      <c r="Z62" s="3"/>
    </row>
    <row r="63" spans="1:26" ht="58.5" thickBot="1" x14ac:dyDescent="0.4">
      <c r="A63" s="4"/>
      <c r="B63" s="145" t="s">
        <v>440</v>
      </c>
      <c r="C63" s="183" t="s">
        <v>492</v>
      </c>
      <c r="D63" s="146" t="s">
        <v>493</v>
      </c>
      <c r="E63" s="232" t="s">
        <v>222</v>
      </c>
      <c r="F63" s="189" t="s">
        <v>463</v>
      </c>
      <c r="G63" s="268" t="s">
        <v>206</v>
      </c>
      <c r="H63" s="231" t="s">
        <v>201</v>
      </c>
      <c r="I63" s="231" t="s">
        <v>201</v>
      </c>
      <c r="J63" s="256"/>
      <c r="K63" s="4"/>
      <c r="L63" s="3"/>
      <c r="M63" s="289"/>
      <c r="N63" s="289"/>
      <c r="O63" s="3"/>
      <c r="P63" s="3"/>
      <c r="Q63" s="3"/>
      <c r="R63" s="3"/>
      <c r="S63" s="3"/>
      <c r="T63" s="3"/>
      <c r="U63" s="3"/>
      <c r="V63" s="3"/>
      <c r="W63" s="3"/>
      <c r="X63" s="3"/>
      <c r="Y63" s="3"/>
      <c r="Z63" s="3"/>
    </row>
    <row r="64" spans="1:26" ht="42" customHeight="1" thickTop="1" x14ac:dyDescent="0.35">
      <c r="A64" s="4"/>
      <c r="B64" s="281" t="s">
        <v>781</v>
      </c>
      <c r="C64" s="281"/>
      <c r="D64" s="281"/>
      <c r="E64" s="281"/>
      <c r="F64" s="281"/>
      <c r="G64" s="379"/>
      <c r="H64" s="379"/>
      <c r="I64" s="379"/>
      <c r="J64" s="379"/>
      <c r="K64" s="4"/>
      <c r="L64" s="3"/>
      <c r="M64" s="3"/>
      <c r="N64" s="3"/>
      <c r="O64" s="3"/>
      <c r="P64" s="3"/>
      <c r="Q64" s="3"/>
      <c r="R64" s="3"/>
      <c r="S64" s="3"/>
      <c r="T64" s="3"/>
      <c r="U64" s="3"/>
      <c r="V64" s="3"/>
      <c r="W64" s="3"/>
      <c r="X64" s="3"/>
      <c r="Y64" s="3"/>
      <c r="Z64" s="3"/>
    </row>
    <row r="65" spans="1:26" ht="24" thickBot="1" x14ac:dyDescent="0.6">
      <c r="A65" s="4"/>
      <c r="B65" s="144"/>
      <c r="C65" s="280" t="s">
        <v>444</v>
      </c>
      <c r="D65" s="280"/>
      <c r="E65" s="280"/>
      <c r="F65" s="280"/>
      <c r="G65" s="406"/>
      <c r="H65" s="406"/>
      <c r="I65" s="406"/>
      <c r="J65" s="406"/>
      <c r="K65" s="4"/>
      <c r="L65" s="3"/>
      <c r="M65" s="3"/>
      <c r="N65" s="3"/>
      <c r="O65" s="3"/>
      <c r="P65" s="3"/>
      <c r="Q65" s="3"/>
      <c r="R65" s="3"/>
      <c r="S65" s="3"/>
      <c r="T65" s="3"/>
      <c r="U65" s="3"/>
      <c r="V65" s="3"/>
      <c r="W65" s="3"/>
      <c r="X65" s="3"/>
      <c r="Y65" s="3"/>
      <c r="Z65" s="3"/>
    </row>
    <row r="66" spans="1:26" ht="19.5" thickTop="1" thickBot="1" x14ac:dyDescent="0.4">
      <c r="A66" s="4"/>
      <c r="B66" s="18" t="s">
        <v>227</v>
      </c>
      <c r="C66" s="138" t="s">
        <v>228</v>
      </c>
      <c r="D66" s="138" t="s">
        <v>719</v>
      </c>
      <c r="E66" s="233" t="s">
        <v>231</v>
      </c>
      <c r="F66" s="240" t="s">
        <v>819</v>
      </c>
      <c r="G66" s="228" t="s">
        <v>209</v>
      </c>
      <c r="H66" s="248" t="s">
        <v>71</v>
      </c>
      <c r="I66" s="248" t="s">
        <v>191</v>
      </c>
      <c r="J66" s="249" t="s">
        <v>211</v>
      </c>
      <c r="K66" s="4"/>
      <c r="L66" s="3"/>
      <c r="M66" s="3"/>
      <c r="N66" s="3"/>
      <c r="O66" s="3"/>
      <c r="P66" s="3"/>
      <c r="Q66" s="3"/>
      <c r="R66" s="3"/>
      <c r="S66" s="3"/>
      <c r="T66" s="3"/>
      <c r="U66" s="3"/>
      <c r="V66" s="3"/>
      <c r="W66" s="3"/>
      <c r="X66" s="3"/>
      <c r="Y66" s="3"/>
      <c r="Z66" s="3"/>
    </row>
    <row r="67" spans="1:26" ht="134.25" customHeight="1" x14ac:dyDescent="0.35">
      <c r="A67" s="4"/>
      <c r="B67" s="308" t="s">
        <v>240</v>
      </c>
      <c r="C67" s="309" t="s">
        <v>494</v>
      </c>
      <c r="D67" s="182" t="s">
        <v>495</v>
      </c>
      <c r="E67" s="232" t="s">
        <v>222</v>
      </c>
      <c r="F67" s="189" t="s">
        <v>463</v>
      </c>
      <c r="G67" s="229" t="s">
        <v>206</v>
      </c>
      <c r="H67" s="278" t="s">
        <v>201</v>
      </c>
      <c r="I67" s="278" t="s">
        <v>201</v>
      </c>
      <c r="J67" s="279"/>
      <c r="K67" s="4"/>
      <c r="L67" s="3"/>
      <c r="M67" s="289"/>
      <c r="N67" s="289"/>
      <c r="O67" s="3"/>
      <c r="P67" s="3"/>
      <c r="Q67" s="3"/>
      <c r="R67" s="3"/>
      <c r="S67" s="3"/>
      <c r="T67" s="3"/>
      <c r="U67" s="3"/>
      <c r="V67" s="3"/>
      <c r="W67" s="3"/>
      <c r="X67" s="3"/>
      <c r="Y67" s="3"/>
      <c r="Z67" s="3"/>
    </row>
    <row r="68" spans="1:26" ht="29.5" thickBot="1" x14ac:dyDescent="0.4">
      <c r="A68" s="4"/>
      <c r="B68" s="145" t="s">
        <v>428</v>
      </c>
      <c r="C68" s="183" t="s">
        <v>429</v>
      </c>
      <c r="D68" s="146" t="s">
        <v>496</v>
      </c>
      <c r="E68" s="232" t="s">
        <v>222</v>
      </c>
      <c r="F68" s="189" t="s">
        <v>464</v>
      </c>
      <c r="G68" s="268" t="s">
        <v>206</v>
      </c>
      <c r="H68" s="231" t="s">
        <v>201</v>
      </c>
      <c r="I68" s="231" t="s">
        <v>201</v>
      </c>
      <c r="J68" s="256"/>
      <c r="K68" s="4"/>
      <c r="L68" s="3"/>
      <c r="M68" s="289"/>
      <c r="N68" s="289"/>
      <c r="O68" s="3"/>
      <c r="P68" s="3"/>
      <c r="Q68" s="3"/>
      <c r="R68" s="3"/>
      <c r="S68" s="3"/>
      <c r="T68" s="3"/>
      <c r="U68" s="3"/>
      <c r="V68" s="3"/>
      <c r="W68" s="3"/>
      <c r="X68" s="3"/>
      <c r="Y68" s="3"/>
      <c r="Z68" s="3"/>
    </row>
    <row r="69" spans="1:26" ht="42" customHeight="1" thickTop="1" x14ac:dyDescent="0.35">
      <c r="A69" s="4"/>
      <c r="B69" s="281" t="s">
        <v>782</v>
      </c>
      <c r="C69" s="281"/>
      <c r="D69" s="281"/>
      <c r="E69" s="281"/>
      <c r="F69" s="281"/>
      <c r="G69" s="379"/>
      <c r="H69" s="379"/>
      <c r="I69" s="379"/>
      <c r="J69" s="379"/>
      <c r="K69" s="4"/>
      <c r="L69" s="3"/>
      <c r="M69" s="3"/>
      <c r="N69" s="3"/>
      <c r="O69" s="3"/>
      <c r="P69" s="3"/>
      <c r="Q69" s="3"/>
      <c r="R69" s="3"/>
      <c r="S69" s="3"/>
      <c r="T69" s="3"/>
      <c r="U69" s="3"/>
      <c r="V69" s="3"/>
      <c r="W69" s="3"/>
      <c r="X69" s="3"/>
      <c r="Y69" s="3"/>
      <c r="Z69" s="3"/>
    </row>
    <row r="70" spans="1:26" ht="24" thickBot="1" x14ac:dyDescent="0.6">
      <c r="A70" s="4"/>
      <c r="B70" s="144"/>
      <c r="C70" s="280" t="s">
        <v>497</v>
      </c>
      <c r="D70" s="280"/>
      <c r="E70" s="280"/>
      <c r="F70" s="280"/>
      <c r="G70" s="406"/>
      <c r="H70" s="406"/>
      <c r="I70" s="406"/>
      <c r="J70" s="406"/>
      <c r="K70" s="4"/>
      <c r="L70" s="3"/>
      <c r="M70" s="3"/>
      <c r="N70" s="3"/>
      <c r="O70" s="3"/>
      <c r="P70" s="3"/>
      <c r="Q70" s="3"/>
      <c r="R70" s="3"/>
      <c r="S70" s="3"/>
      <c r="T70" s="3"/>
      <c r="U70" s="3"/>
      <c r="V70" s="3"/>
      <c r="W70" s="3"/>
      <c r="X70" s="3"/>
      <c r="Y70" s="3"/>
      <c r="Z70" s="3"/>
    </row>
    <row r="71" spans="1:26" ht="19.5" thickTop="1" thickBot="1" x14ac:dyDescent="0.4">
      <c r="A71" s="4"/>
      <c r="B71" s="18" t="s">
        <v>227</v>
      </c>
      <c r="C71" s="138" t="s">
        <v>228</v>
      </c>
      <c r="D71" s="138" t="s">
        <v>719</v>
      </c>
      <c r="E71" s="233" t="s">
        <v>231</v>
      </c>
      <c r="F71" s="240" t="s">
        <v>819</v>
      </c>
      <c r="G71" s="228" t="s">
        <v>209</v>
      </c>
      <c r="H71" s="248" t="s">
        <v>71</v>
      </c>
      <c r="I71" s="248" t="s">
        <v>191</v>
      </c>
      <c r="J71" s="249" t="s">
        <v>211</v>
      </c>
      <c r="K71" s="4"/>
      <c r="L71" s="3"/>
      <c r="M71" s="3"/>
      <c r="N71" s="3"/>
      <c r="O71" s="3"/>
      <c r="P71" s="3"/>
      <c r="Q71" s="3"/>
      <c r="R71" s="3"/>
      <c r="S71" s="3"/>
      <c r="T71" s="3"/>
      <c r="U71" s="3"/>
      <c r="V71" s="3"/>
      <c r="W71" s="3"/>
      <c r="X71" s="3"/>
      <c r="Y71" s="3"/>
      <c r="Z71" s="3"/>
    </row>
    <row r="72" spans="1:26" ht="170.5" x14ac:dyDescent="0.35">
      <c r="A72" s="4"/>
      <c r="B72" s="145" t="s">
        <v>301</v>
      </c>
      <c r="C72" s="184" t="s">
        <v>498</v>
      </c>
      <c r="D72" s="182" t="s">
        <v>499</v>
      </c>
      <c r="E72" s="232" t="s">
        <v>222</v>
      </c>
      <c r="F72" s="189" t="s">
        <v>463</v>
      </c>
      <c r="G72" s="229" t="s">
        <v>206</v>
      </c>
      <c r="H72" s="278" t="s">
        <v>201</v>
      </c>
      <c r="I72" s="278" t="s">
        <v>201</v>
      </c>
      <c r="J72" s="279"/>
      <c r="K72" s="4"/>
      <c r="L72" s="3"/>
      <c r="M72" s="289"/>
      <c r="N72" s="289"/>
      <c r="O72" s="3"/>
      <c r="P72" s="3"/>
      <c r="Q72" s="3"/>
      <c r="R72" s="3"/>
      <c r="S72" s="3"/>
      <c r="T72" s="3"/>
      <c r="U72" s="3"/>
      <c r="V72" s="3"/>
      <c r="W72" s="3"/>
      <c r="X72" s="3"/>
      <c r="Y72" s="3"/>
      <c r="Z72" s="3"/>
    </row>
    <row r="73" spans="1:26" ht="145" x14ac:dyDescent="0.35">
      <c r="A73" s="4"/>
      <c r="B73" s="145" t="s">
        <v>446</v>
      </c>
      <c r="C73" s="184" t="s">
        <v>500</v>
      </c>
      <c r="D73" s="146" t="s">
        <v>512</v>
      </c>
      <c r="E73" s="232" t="s">
        <v>222</v>
      </c>
      <c r="F73" s="189" t="s">
        <v>463</v>
      </c>
      <c r="G73" s="229" t="s">
        <v>206</v>
      </c>
      <c r="H73" s="278" t="s">
        <v>201</v>
      </c>
      <c r="I73" s="278" t="s">
        <v>201</v>
      </c>
      <c r="J73" s="279"/>
      <c r="K73" s="4"/>
      <c r="L73" s="3"/>
      <c r="M73" s="289"/>
      <c r="N73" s="289"/>
      <c r="O73" s="3"/>
      <c r="P73" s="3"/>
      <c r="Q73" s="3"/>
      <c r="R73" s="3"/>
      <c r="S73" s="3"/>
      <c r="T73" s="3"/>
      <c r="U73" s="3"/>
      <c r="V73" s="3"/>
      <c r="W73" s="3"/>
      <c r="X73" s="3"/>
      <c r="Y73" s="3"/>
      <c r="Z73" s="3"/>
    </row>
    <row r="74" spans="1:26" ht="116" x14ac:dyDescent="0.35">
      <c r="A74" s="4"/>
      <c r="B74" s="145" t="s">
        <v>306</v>
      </c>
      <c r="C74" s="184" t="s">
        <v>307</v>
      </c>
      <c r="D74" s="146" t="s">
        <v>503</v>
      </c>
      <c r="E74" s="232" t="s">
        <v>222</v>
      </c>
      <c r="F74" s="189" t="s">
        <v>463</v>
      </c>
      <c r="G74" s="229" t="s">
        <v>206</v>
      </c>
      <c r="H74" s="278" t="s">
        <v>201</v>
      </c>
      <c r="I74" s="278" t="s">
        <v>201</v>
      </c>
      <c r="J74" s="279"/>
      <c r="K74" s="4"/>
      <c r="L74" s="3"/>
      <c r="M74" s="289"/>
      <c r="N74" s="289"/>
      <c r="O74" s="3"/>
      <c r="P74" s="3"/>
      <c r="Q74" s="3"/>
      <c r="R74" s="3"/>
      <c r="S74" s="3"/>
      <c r="T74" s="3"/>
      <c r="U74" s="3"/>
      <c r="V74" s="3"/>
      <c r="W74" s="3"/>
      <c r="X74" s="3"/>
      <c r="Y74" s="3"/>
      <c r="Z74" s="3"/>
    </row>
    <row r="75" spans="1:26" ht="159.5" x14ac:dyDescent="0.35">
      <c r="A75" s="4"/>
      <c r="B75" s="145" t="s">
        <v>482</v>
      </c>
      <c r="C75" s="183" t="s">
        <v>311</v>
      </c>
      <c r="D75" s="146" t="s">
        <v>504</v>
      </c>
      <c r="E75" s="232" t="s">
        <v>222</v>
      </c>
      <c r="F75" s="189" t="s">
        <v>463</v>
      </c>
      <c r="G75" s="229" t="s">
        <v>206</v>
      </c>
      <c r="H75" s="278" t="s">
        <v>201</v>
      </c>
      <c r="I75" s="278" t="s">
        <v>201</v>
      </c>
      <c r="J75" s="279"/>
      <c r="K75" s="4"/>
      <c r="L75" s="3"/>
      <c r="M75" s="289"/>
      <c r="N75" s="289"/>
      <c r="O75" s="3"/>
      <c r="P75" s="3"/>
      <c r="Q75" s="3"/>
      <c r="R75" s="3"/>
      <c r="S75" s="3"/>
      <c r="T75" s="3"/>
      <c r="U75" s="3"/>
      <c r="V75" s="3"/>
      <c r="W75" s="3"/>
      <c r="X75" s="3"/>
      <c r="Y75" s="3"/>
      <c r="Z75" s="3"/>
    </row>
    <row r="76" spans="1:26" ht="72.5" x14ac:dyDescent="0.35">
      <c r="A76" s="4"/>
      <c r="B76" s="145" t="s">
        <v>506</v>
      </c>
      <c r="C76" s="183" t="s">
        <v>505</v>
      </c>
      <c r="D76" s="146" t="s">
        <v>507</v>
      </c>
      <c r="E76" s="232" t="s">
        <v>222</v>
      </c>
      <c r="F76" s="189" t="s">
        <v>463</v>
      </c>
      <c r="G76" s="229" t="s">
        <v>206</v>
      </c>
      <c r="H76" s="278" t="s">
        <v>201</v>
      </c>
      <c r="I76" s="278" t="s">
        <v>201</v>
      </c>
      <c r="J76" s="279"/>
      <c r="K76" s="4"/>
      <c r="L76" s="3"/>
      <c r="M76" s="289"/>
      <c r="N76" s="289"/>
      <c r="O76" s="3"/>
      <c r="P76" s="3"/>
      <c r="Q76" s="3"/>
      <c r="R76" s="3"/>
      <c r="S76" s="3"/>
      <c r="T76" s="3"/>
      <c r="U76" s="3"/>
      <c r="V76" s="3"/>
      <c r="W76" s="3"/>
      <c r="X76" s="3"/>
      <c r="Y76" s="3"/>
      <c r="Z76" s="3"/>
    </row>
    <row r="77" spans="1:26" ht="42" customHeight="1" x14ac:dyDescent="0.35">
      <c r="A77" s="4"/>
      <c r="B77" s="281" t="s">
        <v>783</v>
      </c>
      <c r="C77" s="281"/>
      <c r="D77" s="281"/>
      <c r="E77" s="281"/>
      <c r="F77" s="281"/>
      <c r="G77" s="379"/>
      <c r="H77" s="379"/>
      <c r="I77" s="379"/>
      <c r="J77" s="379"/>
      <c r="K77" s="4"/>
      <c r="L77" s="3"/>
      <c r="M77" s="3"/>
      <c r="N77" s="3"/>
      <c r="O77" s="3"/>
      <c r="P77" s="3"/>
      <c r="Q77" s="3"/>
      <c r="R77" s="3"/>
      <c r="S77" s="3"/>
      <c r="T77" s="3"/>
      <c r="U77" s="3"/>
      <c r="V77" s="3"/>
      <c r="W77" s="3"/>
      <c r="X77" s="3"/>
      <c r="Y77" s="3"/>
      <c r="Z77" s="3"/>
    </row>
    <row r="78" spans="1:26" ht="24" thickBot="1" x14ac:dyDescent="0.6">
      <c r="A78" s="4"/>
      <c r="B78" s="144"/>
      <c r="C78" s="280" t="s">
        <v>340</v>
      </c>
      <c r="D78" s="280"/>
      <c r="E78" s="280"/>
      <c r="F78" s="280"/>
      <c r="G78" s="406"/>
      <c r="H78" s="406"/>
      <c r="I78" s="406"/>
      <c r="J78" s="406"/>
      <c r="K78" s="4"/>
      <c r="L78" s="3"/>
      <c r="M78" s="3"/>
      <c r="N78" s="3"/>
      <c r="O78" s="3"/>
      <c r="P78" s="3"/>
      <c r="Q78" s="3"/>
      <c r="R78" s="3"/>
      <c r="S78" s="3"/>
      <c r="T78" s="3"/>
      <c r="U78" s="3"/>
      <c r="V78" s="3"/>
      <c r="W78" s="3"/>
      <c r="X78" s="3"/>
      <c r="Y78" s="3"/>
      <c r="Z78" s="3"/>
    </row>
    <row r="79" spans="1:26" ht="19.5" thickTop="1" thickBot="1" x14ac:dyDescent="0.4">
      <c r="A79" s="4"/>
      <c r="B79" s="18" t="s">
        <v>227</v>
      </c>
      <c r="C79" s="138" t="s">
        <v>228</v>
      </c>
      <c r="D79" s="138" t="s">
        <v>719</v>
      </c>
      <c r="E79" s="233" t="s">
        <v>231</v>
      </c>
      <c r="F79" s="240" t="s">
        <v>819</v>
      </c>
      <c r="G79" s="228" t="s">
        <v>209</v>
      </c>
      <c r="H79" s="248" t="s">
        <v>71</v>
      </c>
      <c r="I79" s="248" t="s">
        <v>191</v>
      </c>
      <c r="J79" s="249" t="s">
        <v>211</v>
      </c>
      <c r="K79" s="4"/>
      <c r="L79" s="3"/>
      <c r="M79" s="3"/>
      <c r="N79" s="3"/>
      <c r="O79" s="3"/>
      <c r="P79" s="3"/>
      <c r="Q79" s="3"/>
      <c r="R79" s="3"/>
      <c r="S79" s="3"/>
      <c r="T79" s="3"/>
      <c r="U79" s="3"/>
      <c r="V79" s="3"/>
      <c r="W79" s="3"/>
      <c r="X79" s="3"/>
      <c r="Y79" s="3"/>
      <c r="Z79" s="3"/>
    </row>
    <row r="80" spans="1:26" ht="104.5" customHeight="1" x14ac:dyDescent="0.35">
      <c r="A80" s="4"/>
      <c r="B80" s="145" t="s">
        <v>301</v>
      </c>
      <c r="C80" s="184" t="s">
        <v>508</v>
      </c>
      <c r="D80" s="182" t="s">
        <v>509</v>
      </c>
      <c r="E80" s="232" t="s">
        <v>222</v>
      </c>
      <c r="F80" s="189" t="s">
        <v>463</v>
      </c>
      <c r="G80" s="229" t="s">
        <v>206</v>
      </c>
      <c r="H80" s="278" t="s">
        <v>201</v>
      </c>
      <c r="I80" s="278" t="s">
        <v>201</v>
      </c>
      <c r="J80" s="279"/>
      <c r="K80" s="4"/>
      <c r="L80" s="3"/>
      <c r="M80" s="289"/>
      <c r="N80" s="289"/>
      <c r="O80" s="3"/>
      <c r="P80" s="3"/>
      <c r="Q80" s="3"/>
      <c r="R80" s="3"/>
      <c r="S80" s="3"/>
      <c r="T80" s="3"/>
      <c r="U80" s="3"/>
      <c r="V80" s="3"/>
      <c r="W80" s="3"/>
      <c r="X80" s="3"/>
      <c r="Y80" s="3"/>
      <c r="Z80" s="3"/>
    </row>
    <row r="81" spans="1:26" ht="217" x14ac:dyDescent="0.35">
      <c r="A81" s="4"/>
      <c r="B81" s="145" t="s">
        <v>345</v>
      </c>
      <c r="C81" s="184" t="s">
        <v>510</v>
      </c>
      <c r="D81" s="182" t="s">
        <v>511</v>
      </c>
      <c r="E81" s="232" t="s">
        <v>222</v>
      </c>
      <c r="F81" s="189" t="s">
        <v>463</v>
      </c>
      <c r="G81" s="229" t="s">
        <v>206</v>
      </c>
      <c r="H81" s="278" t="s">
        <v>201</v>
      </c>
      <c r="I81" s="278" t="s">
        <v>201</v>
      </c>
      <c r="J81" s="279"/>
      <c r="K81" s="4"/>
      <c r="L81" s="3"/>
      <c r="M81" s="289"/>
      <c r="N81" s="289"/>
      <c r="O81" s="3"/>
      <c r="P81" s="3"/>
      <c r="Q81" s="3"/>
      <c r="R81" s="3"/>
      <c r="S81" s="3"/>
      <c r="T81" s="3"/>
      <c r="U81" s="3"/>
      <c r="V81" s="3"/>
      <c r="W81" s="3"/>
      <c r="X81" s="3"/>
      <c r="Y81" s="3"/>
      <c r="Z81" s="3"/>
    </row>
    <row r="82" spans="1:26" ht="139.5" x14ac:dyDescent="0.35">
      <c r="A82" s="4"/>
      <c r="B82" s="145" t="s">
        <v>470</v>
      </c>
      <c r="C82" s="183" t="s">
        <v>366</v>
      </c>
      <c r="D82" s="182" t="s">
        <v>367</v>
      </c>
      <c r="E82" s="232" t="s">
        <v>222</v>
      </c>
      <c r="F82" s="189" t="s">
        <v>464</v>
      </c>
      <c r="G82" s="229" t="s">
        <v>206</v>
      </c>
      <c r="H82" s="278" t="s">
        <v>201</v>
      </c>
      <c r="I82" s="278" t="s">
        <v>201</v>
      </c>
      <c r="J82" s="279"/>
      <c r="K82" s="4"/>
      <c r="L82" s="3"/>
      <c r="M82" s="289"/>
      <c r="N82" s="289"/>
      <c r="O82" s="3"/>
      <c r="P82" s="3"/>
      <c r="Q82" s="3"/>
      <c r="R82" s="3"/>
      <c r="S82" s="3"/>
      <c r="T82" s="3"/>
      <c r="U82" s="3"/>
      <c r="V82" s="3"/>
      <c r="W82" s="3"/>
      <c r="X82" s="3"/>
      <c r="Y82" s="3"/>
      <c r="Z82" s="3"/>
    </row>
    <row r="83" spans="1:26" ht="62" x14ac:dyDescent="0.35">
      <c r="A83" s="4"/>
      <c r="B83" s="145" t="s">
        <v>369</v>
      </c>
      <c r="C83" s="183" t="s">
        <v>370</v>
      </c>
      <c r="D83" s="182" t="s">
        <v>40</v>
      </c>
      <c r="E83" s="232" t="s">
        <v>222</v>
      </c>
      <c r="F83" s="189" t="s">
        <v>463</v>
      </c>
      <c r="G83" s="229" t="s">
        <v>206</v>
      </c>
      <c r="H83" s="278" t="s">
        <v>201</v>
      </c>
      <c r="I83" s="278" t="s">
        <v>201</v>
      </c>
      <c r="J83" s="279"/>
      <c r="K83" s="4"/>
      <c r="L83" s="3"/>
      <c r="M83" s="289"/>
      <c r="N83" s="289"/>
      <c r="O83" s="3"/>
      <c r="P83" s="3"/>
      <c r="Q83" s="3"/>
      <c r="R83" s="3"/>
      <c r="S83" s="3"/>
      <c r="T83" s="3"/>
      <c r="U83" s="3"/>
      <c r="V83" s="3"/>
      <c r="W83" s="3"/>
      <c r="X83" s="3"/>
      <c r="Y83" s="3"/>
      <c r="Z83" s="3"/>
    </row>
    <row r="84" spans="1:26" ht="47" thickBot="1" x14ac:dyDescent="0.4">
      <c r="A84" s="4"/>
      <c r="B84" s="145" t="s">
        <v>374</v>
      </c>
      <c r="C84" s="183" t="s">
        <v>374</v>
      </c>
      <c r="D84" s="182" t="s">
        <v>375</v>
      </c>
      <c r="E84" s="232" t="s">
        <v>222</v>
      </c>
      <c r="F84" s="189" t="s">
        <v>463</v>
      </c>
      <c r="G84" s="268" t="s">
        <v>206</v>
      </c>
      <c r="H84" s="231" t="s">
        <v>201</v>
      </c>
      <c r="I84" s="231" t="s">
        <v>201</v>
      </c>
      <c r="J84" s="256"/>
      <c r="K84" s="4"/>
      <c r="L84" s="3"/>
      <c r="M84" s="289"/>
      <c r="N84" s="289"/>
      <c r="O84" s="3"/>
      <c r="P84" s="3"/>
      <c r="Q84" s="3"/>
      <c r="R84" s="3"/>
      <c r="S84" s="3"/>
      <c r="T84" s="3"/>
      <c r="U84" s="3"/>
      <c r="V84" s="3"/>
      <c r="W84" s="3"/>
      <c r="X84" s="3"/>
      <c r="Y84" s="3"/>
      <c r="Z84" s="3"/>
    </row>
    <row r="85" spans="1:26" ht="15" thickTop="1" x14ac:dyDescent="0.35">
      <c r="A85" s="4"/>
      <c r="B85" s="4"/>
      <c r="C85" s="4"/>
      <c r="D85" s="4"/>
      <c r="E85" s="4"/>
      <c r="F85" s="4"/>
      <c r="G85" s="4"/>
      <c r="H85" s="4"/>
      <c r="I85" s="4"/>
      <c r="J85" s="4"/>
      <c r="K85" s="4"/>
      <c r="L85" s="3"/>
      <c r="M85" s="3"/>
      <c r="N85" s="3"/>
      <c r="O85" s="3"/>
      <c r="P85" s="3"/>
      <c r="Q85" s="3"/>
      <c r="R85" s="3"/>
      <c r="S85" s="3"/>
      <c r="T85" s="3"/>
      <c r="U85" s="3"/>
      <c r="V85" s="3"/>
      <c r="W85" s="3"/>
      <c r="X85" s="3"/>
      <c r="Y85" s="3"/>
      <c r="Z85" s="3"/>
    </row>
    <row r="86" spans="1:26" x14ac:dyDescent="0.35">
      <c r="A86" s="4"/>
      <c r="B86" s="4"/>
      <c r="C86" s="4"/>
      <c r="D86" s="4"/>
      <c r="E86" s="4"/>
      <c r="F86" s="4"/>
      <c r="G86" s="4"/>
      <c r="H86" s="4"/>
      <c r="I86" s="4"/>
      <c r="J86" s="4"/>
      <c r="K86" s="4"/>
      <c r="L86" s="3"/>
      <c r="M86" s="3"/>
      <c r="N86" s="3"/>
      <c r="O86" s="3"/>
      <c r="P86" s="3"/>
      <c r="Q86" s="3"/>
      <c r="R86" s="3"/>
      <c r="S86" s="3"/>
      <c r="T86" s="3"/>
      <c r="U86" s="3"/>
      <c r="V86" s="3"/>
      <c r="W86" s="3"/>
      <c r="X86" s="3"/>
      <c r="Y86" s="3"/>
      <c r="Z86" s="3"/>
    </row>
    <row r="87" spans="1:26" x14ac:dyDescent="0.35">
      <c r="A87" s="4"/>
      <c r="B87" s="4"/>
      <c r="C87" s="4"/>
      <c r="D87" s="4"/>
      <c r="E87" s="4"/>
      <c r="F87" s="4"/>
      <c r="G87" s="4"/>
      <c r="H87" s="4"/>
      <c r="I87" s="4"/>
      <c r="J87" s="4"/>
      <c r="K87" s="4"/>
      <c r="L87" s="3"/>
      <c r="M87" s="3"/>
      <c r="N87" s="3"/>
      <c r="O87" s="3"/>
      <c r="P87" s="3"/>
      <c r="Q87" s="3"/>
      <c r="R87" s="3"/>
      <c r="S87" s="3"/>
      <c r="T87" s="3"/>
      <c r="U87" s="3"/>
      <c r="V87" s="3"/>
      <c r="W87" s="3"/>
      <c r="X87" s="3"/>
      <c r="Y87" s="3"/>
      <c r="Z87" s="3"/>
    </row>
    <row r="88" spans="1:26" x14ac:dyDescent="0.35">
      <c r="A88" s="4"/>
      <c r="B88" s="4"/>
      <c r="C88" s="4"/>
      <c r="D88" s="4"/>
      <c r="E88" s="4"/>
      <c r="F88" s="4"/>
      <c r="G88" s="4"/>
      <c r="H88" s="4"/>
      <c r="I88" s="4"/>
      <c r="J88" s="4"/>
      <c r="K88" s="4"/>
      <c r="L88" s="3"/>
      <c r="M88" s="3"/>
      <c r="N88" s="3"/>
      <c r="O88" s="3"/>
      <c r="P88" s="3"/>
      <c r="Q88" s="3"/>
      <c r="R88" s="3"/>
      <c r="S88" s="3"/>
      <c r="T88" s="3"/>
      <c r="U88" s="3"/>
      <c r="V88" s="3"/>
      <c r="W88" s="3"/>
      <c r="X88" s="3"/>
      <c r="Y88" s="3"/>
      <c r="Z88" s="3"/>
    </row>
    <row r="89" spans="1:26" x14ac:dyDescent="0.35">
      <c r="L89" s="3"/>
      <c r="M89" s="3"/>
      <c r="N89" s="3"/>
      <c r="O89" s="3"/>
      <c r="P89" s="3"/>
      <c r="Q89" s="3"/>
      <c r="R89" s="3"/>
      <c r="S89" s="3"/>
      <c r="T89" s="3"/>
      <c r="U89" s="3"/>
      <c r="V89" s="3"/>
      <c r="W89" s="3"/>
      <c r="X89" s="3"/>
      <c r="Y89" s="3"/>
      <c r="Z89" s="3"/>
    </row>
    <row r="90" spans="1:26" x14ac:dyDescent="0.35">
      <c r="L90" s="3"/>
      <c r="M90" s="3"/>
      <c r="N90" s="3"/>
      <c r="O90" s="3"/>
      <c r="P90" s="3"/>
      <c r="Q90" s="3"/>
      <c r="R90" s="3"/>
      <c r="S90" s="3"/>
      <c r="T90" s="3"/>
      <c r="U90" s="3"/>
      <c r="V90" s="3"/>
      <c r="W90" s="3"/>
      <c r="X90" s="3"/>
      <c r="Y90" s="3"/>
      <c r="Z90" s="3"/>
    </row>
    <row r="91" spans="1:26" x14ac:dyDescent="0.35">
      <c r="L91" s="3"/>
      <c r="M91" s="3"/>
      <c r="N91" s="3"/>
      <c r="O91" s="3"/>
      <c r="P91" s="3"/>
      <c r="Q91" s="3"/>
      <c r="R91" s="3"/>
      <c r="S91" s="3"/>
      <c r="T91" s="3"/>
      <c r="U91" s="3"/>
      <c r="V91" s="3"/>
      <c r="W91" s="3"/>
      <c r="X91" s="3"/>
      <c r="Y91" s="3"/>
      <c r="Z91" s="3"/>
    </row>
    <row r="92" spans="1:26" x14ac:dyDescent="0.35">
      <c r="L92" s="3"/>
      <c r="M92" s="3"/>
      <c r="N92" s="3"/>
      <c r="O92" s="3"/>
      <c r="P92" s="3"/>
      <c r="Q92" s="3"/>
      <c r="R92" s="3"/>
      <c r="S92" s="3"/>
      <c r="T92" s="3"/>
      <c r="U92" s="3"/>
      <c r="V92" s="3"/>
      <c r="W92" s="3"/>
      <c r="X92" s="3"/>
      <c r="Y92" s="3"/>
      <c r="Z92" s="3"/>
    </row>
    <row r="93" spans="1:26" x14ac:dyDescent="0.35">
      <c r="L93" s="3"/>
      <c r="M93" s="3"/>
      <c r="N93" s="3"/>
      <c r="O93" s="3"/>
      <c r="P93" s="3"/>
      <c r="Q93" s="3"/>
      <c r="R93" s="3"/>
      <c r="S93" s="3"/>
      <c r="T93" s="3"/>
      <c r="U93" s="3"/>
      <c r="V93" s="3"/>
      <c r="W93" s="3"/>
      <c r="X93" s="3"/>
      <c r="Y93" s="3"/>
      <c r="Z93" s="3"/>
    </row>
    <row r="94" spans="1:26" x14ac:dyDescent="0.35">
      <c r="L94" s="3"/>
      <c r="M94" s="3"/>
      <c r="N94" s="3"/>
      <c r="O94" s="3"/>
      <c r="P94" s="3"/>
      <c r="Q94" s="3"/>
      <c r="R94" s="3"/>
      <c r="S94" s="3"/>
      <c r="T94" s="3"/>
      <c r="U94" s="3"/>
      <c r="V94" s="3"/>
      <c r="W94" s="3"/>
      <c r="X94" s="3"/>
      <c r="Y94" s="3"/>
      <c r="Z94" s="3"/>
    </row>
    <row r="95" spans="1:26" x14ac:dyDescent="0.35">
      <c r="L95" s="3"/>
      <c r="M95" s="3"/>
      <c r="N95" s="3"/>
      <c r="O95" s="3"/>
      <c r="P95" s="3"/>
      <c r="Q95" s="3"/>
      <c r="R95" s="3"/>
      <c r="S95" s="3"/>
      <c r="T95" s="3"/>
      <c r="U95" s="3"/>
      <c r="V95" s="3"/>
      <c r="W95" s="3"/>
      <c r="X95" s="3"/>
      <c r="Y95" s="3"/>
      <c r="Z95" s="3"/>
    </row>
    <row r="96" spans="1:26" x14ac:dyDescent="0.35">
      <c r="L96" s="3"/>
      <c r="M96" s="3"/>
      <c r="N96" s="3"/>
      <c r="O96" s="3"/>
      <c r="P96" s="3"/>
      <c r="Q96" s="3"/>
      <c r="R96" s="3"/>
      <c r="S96" s="3"/>
      <c r="T96" s="3"/>
      <c r="U96" s="3"/>
      <c r="V96" s="3"/>
      <c r="W96" s="3"/>
      <c r="X96" s="3"/>
      <c r="Y96" s="3"/>
      <c r="Z96" s="3"/>
    </row>
  </sheetData>
  <mergeCells count="24">
    <mergeCell ref="G77:J77"/>
    <mergeCell ref="G78:J78"/>
    <mergeCell ref="G60:J60"/>
    <mergeCell ref="G64:J64"/>
    <mergeCell ref="G65:J65"/>
    <mergeCell ref="G69:J69"/>
    <mergeCell ref="G70:J70"/>
    <mergeCell ref="G42:J42"/>
    <mergeCell ref="G43:J43"/>
    <mergeCell ref="G53:J53"/>
    <mergeCell ref="G54:J54"/>
    <mergeCell ref="G59:J59"/>
    <mergeCell ref="G21:J21"/>
    <mergeCell ref="G22:J22"/>
    <mergeCell ref="G20:J20"/>
    <mergeCell ref="G29:J29"/>
    <mergeCell ref="G30:J30"/>
    <mergeCell ref="C22:F22"/>
    <mergeCell ref="B21:F21"/>
    <mergeCell ref="B2:F8"/>
    <mergeCell ref="B11:F15"/>
    <mergeCell ref="B18:F18"/>
    <mergeCell ref="B19:F19"/>
    <mergeCell ref="B20:F20"/>
  </mergeCells>
  <conditionalFormatting sqref="G24:G28">
    <cfRule type="cellIs" dxfId="395" priority="328" operator="equal">
      <formula>"Not Applicable"</formula>
    </cfRule>
    <cfRule type="cellIs" dxfId="394" priority="329" operator="equal">
      <formula>"Applicable"</formula>
    </cfRule>
  </conditionalFormatting>
  <conditionalFormatting sqref="H24:J28">
    <cfRule type="cellIs" dxfId="393" priority="279" operator="equal">
      <formula>"N.A."</formula>
    </cfRule>
    <cfRule type="cellIs" dxfId="392" priority="282" operator="equal">
      <formula>"Yes"</formula>
    </cfRule>
    <cfRule type="containsText" dxfId="391" priority="283" operator="containsText" text="No">
      <formula>NOT(ISERROR(SEARCH("No",H24)))</formula>
    </cfRule>
  </conditionalFormatting>
  <conditionalFormatting sqref="I24:J28">
    <cfRule type="cellIs" dxfId="390" priority="280" operator="equal">
      <formula>"Yes"</formula>
    </cfRule>
    <cfRule type="cellIs" dxfId="389" priority="281" operator="equal">
      <formula>"No"</formula>
    </cfRule>
  </conditionalFormatting>
  <conditionalFormatting sqref="G32:G40">
    <cfRule type="cellIs" dxfId="388" priority="107" operator="equal">
      <formula>"Not Applicable"</formula>
    </cfRule>
    <cfRule type="cellIs" dxfId="387" priority="108" operator="equal">
      <formula>"Applicable"</formula>
    </cfRule>
  </conditionalFormatting>
  <conditionalFormatting sqref="H32:J40">
    <cfRule type="cellIs" dxfId="386" priority="102" operator="equal">
      <formula>"N.A."</formula>
    </cfRule>
    <cfRule type="cellIs" dxfId="385" priority="105" operator="equal">
      <formula>"Yes"</formula>
    </cfRule>
    <cfRule type="containsText" dxfId="384" priority="106" operator="containsText" text="No">
      <formula>NOT(ISERROR(SEARCH("No",H32)))</formula>
    </cfRule>
  </conditionalFormatting>
  <conditionalFormatting sqref="I32:J40">
    <cfRule type="cellIs" dxfId="383" priority="103" operator="equal">
      <formula>"Yes"</formula>
    </cfRule>
    <cfRule type="cellIs" dxfId="382" priority="104" operator="equal">
      <formula>"No"</formula>
    </cfRule>
  </conditionalFormatting>
  <conditionalFormatting sqref="G41">
    <cfRule type="cellIs" dxfId="381" priority="100" operator="equal">
      <formula>"Not Applicable"</formula>
    </cfRule>
    <cfRule type="cellIs" dxfId="380" priority="101" operator="equal">
      <formula>"Applicable"</formula>
    </cfRule>
  </conditionalFormatting>
  <conditionalFormatting sqref="H41:J41">
    <cfRule type="cellIs" dxfId="379" priority="95" operator="equal">
      <formula>"N.A."</formula>
    </cfRule>
    <cfRule type="cellIs" dxfId="378" priority="98" operator="equal">
      <formula>"Yes"</formula>
    </cfRule>
    <cfRule type="containsText" dxfId="377" priority="99" operator="containsText" text="No">
      <formula>NOT(ISERROR(SEARCH("No",H41)))</formula>
    </cfRule>
  </conditionalFormatting>
  <conditionalFormatting sqref="I41:J41">
    <cfRule type="cellIs" dxfId="376" priority="96" operator="equal">
      <formula>"Yes"</formula>
    </cfRule>
    <cfRule type="cellIs" dxfId="375" priority="97" operator="equal">
      <formula>"No"</formula>
    </cfRule>
  </conditionalFormatting>
  <conditionalFormatting sqref="G45:G51">
    <cfRule type="cellIs" dxfId="374" priority="93" operator="equal">
      <formula>"Not Applicable"</formula>
    </cfRule>
    <cfRule type="cellIs" dxfId="373" priority="94" operator="equal">
      <formula>"Applicable"</formula>
    </cfRule>
  </conditionalFormatting>
  <conditionalFormatting sqref="H45:J51 I52">
    <cfRule type="cellIs" dxfId="372" priority="88" operator="equal">
      <formula>"N.A."</formula>
    </cfRule>
    <cfRule type="cellIs" dxfId="371" priority="91" operator="equal">
      <formula>"Yes"</formula>
    </cfRule>
    <cfRule type="containsText" dxfId="370" priority="92" operator="containsText" text="No">
      <formula>NOT(ISERROR(SEARCH("No",H45)))</formula>
    </cfRule>
  </conditionalFormatting>
  <conditionalFormatting sqref="I45:J51 I52">
    <cfRule type="cellIs" dxfId="369" priority="89" operator="equal">
      <formula>"Yes"</formula>
    </cfRule>
    <cfRule type="cellIs" dxfId="368" priority="90" operator="equal">
      <formula>"No"</formula>
    </cfRule>
  </conditionalFormatting>
  <conditionalFormatting sqref="G52">
    <cfRule type="cellIs" dxfId="367" priority="86" operator="equal">
      <formula>"Not Applicable"</formula>
    </cfRule>
    <cfRule type="cellIs" dxfId="366" priority="87" operator="equal">
      <formula>"Applicable"</formula>
    </cfRule>
  </conditionalFormatting>
  <conditionalFormatting sqref="H52 J52">
    <cfRule type="cellIs" dxfId="365" priority="81" operator="equal">
      <formula>"N.A."</formula>
    </cfRule>
    <cfRule type="cellIs" dxfId="364" priority="84" operator="equal">
      <formula>"Yes"</formula>
    </cfRule>
    <cfRule type="containsText" dxfId="363" priority="85" operator="containsText" text="No">
      <formula>NOT(ISERROR(SEARCH("No",H52)))</formula>
    </cfRule>
  </conditionalFormatting>
  <conditionalFormatting sqref="J52">
    <cfRule type="cellIs" dxfId="362" priority="82" operator="equal">
      <formula>"Yes"</formula>
    </cfRule>
    <cfRule type="cellIs" dxfId="361" priority="83" operator="equal">
      <formula>"No"</formula>
    </cfRule>
  </conditionalFormatting>
  <conditionalFormatting sqref="G56:G58">
    <cfRule type="cellIs" dxfId="360" priority="79" operator="equal">
      <formula>"Not Applicable"</formula>
    </cfRule>
    <cfRule type="cellIs" dxfId="359" priority="80" operator="equal">
      <formula>"Applicable"</formula>
    </cfRule>
  </conditionalFormatting>
  <conditionalFormatting sqref="H56:J58">
    <cfRule type="cellIs" dxfId="358" priority="74" operator="equal">
      <formula>"N.A."</formula>
    </cfRule>
    <cfRule type="cellIs" dxfId="357" priority="77" operator="equal">
      <formula>"Yes"</formula>
    </cfRule>
    <cfRule type="containsText" dxfId="356" priority="78" operator="containsText" text="No">
      <formula>NOT(ISERROR(SEARCH("No",H56)))</formula>
    </cfRule>
  </conditionalFormatting>
  <conditionalFormatting sqref="I56:J58">
    <cfRule type="cellIs" dxfId="355" priority="75" operator="equal">
      <formula>"Yes"</formula>
    </cfRule>
    <cfRule type="cellIs" dxfId="354" priority="76" operator="equal">
      <formula>"No"</formula>
    </cfRule>
  </conditionalFormatting>
  <conditionalFormatting sqref="G62">
    <cfRule type="cellIs" dxfId="353" priority="65" operator="equal">
      <formula>"Not Applicable"</formula>
    </cfRule>
    <cfRule type="cellIs" dxfId="352" priority="66" operator="equal">
      <formula>"Applicable"</formula>
    </cfRule>
  </conditionalFormatting>
  <conditionalFormatting sqref="H62:J62">
    <cfRule type="cellIs" dxfId="351" priority="60" operator="equal">
      <formula>"N.A."</formula>
    </cfRule>
    <cfRule type="cellIs" dxfId="350" priority="63" operator="equal">
      <formula>"Yes"</formula>
    </cfRule>
    <cfRule type="containsText" dxfId="349" priority="64" operator="containsText" text="No">
      <formula>NOT(ISERROR(SEARCH("No",H62)))</formula>
    </cfRule>
  </conditionalFormatting>
  <conditionalFormatting sqref="I62:J62">
    <cfRule type="cellIs" dxfId="348" priority="61" operator="equal">
      <formula>"Yes"</formula>
    </cfRule>
    <cfRule type="cellIs" dxfId="347" priority="62" operator="equal">
      <formula>"No"</formula>
    </cfRule>
  </conditionalFormatting>
  <conditionalFormatting sqref="G63">
    <cfRule type="cellIs" dxfId="346" priority="58" operator="equal">
      <formula>"Not Applicable"</formula>
    </cfRule>
    <cfRule type="cellIs" dxfId="345" priority="59" operator="equal">
      <formula>"Applicable"</formula>
    </cfRule>
  </conditionalFormatting>
  <conditionalFormatting sqref="H63:J63">
    <cfRule type="cellIs" dxfId="344" priority="53" operator="equal">
      <formula>"N.A."</formula>
    </cfRule>
    <cfRule type="cellIs" dxfId="343" priority="56" operator="equal">
      <formula>"Yes"</formula>
    </cfRule>
    <cfRule type="containsText" dxfId="342" priority="57" operator="containsText" text="No">
      <formula>NOT(ISERROR(SEARCH("No",H63)))</formula>
    </cfRule>
  </conditionalFormatting>
  <conditionalFormatting sqref="I63:J63">
    <cfRule type="cellIs" dxfId="341" priority="54" operator="equal">
      <formula>"Yes"</formula>
    </cfRule>
    <cfRule type="cellIs" dxfId="340" priority="55" operator="equal">
      <formula>"No"</formula>
    </cfRule>
  </conditionalFormatting>
  <conditionalFormatting sqref="G67">
    <cfRule type="cellIs" dxfId="339" priority="51" operator="equal">
      <formula>"Not Applicable"</formula>
    </cfRule>
    <cfRule type="cellIs" dxfId="338" priority="52" operator="equal">
      <formula>"Applicable"</formula>
    </cfRule>
  </conditionalFormatting>
  <conditionalFormatting sqref="H67:J67">
    <cfRule type="cellIs" dxfId="337" priority="46" operator="equal">
      <formula>"N.A."</formula>
    </cfRule>
    <cfRule type="cellIs" dxfId="336" priority="49" operator="equal">
      <formula>"Yes"</formula>
    </cfRule>
    <cfRule type="containsText" dxfId="335" priority="50" operator="containsText" text="No">
      <formula>NOT(ISERROR(SEARCH("No",H67)))</formula>
    </cfRule>
  </conditionalFormatting>
  <conditionalFormatting sqref="I67:J67">
    <cfRule type="cellIs" dxfId="334" priority="47" operator="equal">
      <formula>"Yes"</formula>
    </cfRule>
    <cfRule type="cellIs" dxfId="333" priority="48" operator="equal">
      <formula>"No"</formula>
    </cfRule>
  </conditionalFormatting>
  <conditionalFormatting sqref="G68">
    <cfRule type="cellIs" dxfId="332" priority="44" operator="equal">
      <formula>"Not Applicable"</formula>
    </cfRule>
    <cfRule type="cellIs" dxfId="331" priority="45" operator="equal">
      <formula>"Applicable"</formula>
    </cfRule>
  </conditionalFormatting>
  <conditionalFormatting sqref="H68:J68">
    <cfRule type="cellIs" dxfId="330" priority="39" operator="equal">
      <formula>"N.A."</formula>
    </cfRule>
    <cfRule type="cellIs" dxfId="329" priority="42" operator="equal">
      <formula>"Yes"</formula>
    </cfRule>
    <cfRule type="containsText" dxfId="328" priority="43" operator="containsText" text="No">
      <formula>NOT(ISERROR(SEARCH("No",H68)))</formula>
    </cfRule>
  </conditionalFormatting>
  <conditionalFormatting sqref="I68:J68">
    <cfRule type="cellIs" dxfId="327" priority="40" operator="equal">
      <formula>"Yes"</formula>
    </cfRule>
    <cfRule type="cellIs" dxfId="326" priority="41" operator="equal">
      <formula>"No"</formula>
    </cfRule>
  </conditionalFormatting>
  <conditionalFormatting sqref="G72:G76">
    <cfRule type="cellIs" dxfId="325" priority="37" operator="equal">
      <formula>"Not Applicable"</formula>
    </cfRule>
    <cfRule type="cellIs" dxfId="324" priority="38" operator="equal">
      <formula>"Applicable"</formula>
    </cfRule>
  </conditionalFormatting>
  <conditionalFormatting sqref="H72:J76">
    <cfRule type="cellIs" dxfId="323" priority="32" operator="equal">
      <formula>"N.A."</formula>
    </cfRule>
    <cfRule type="cellIs" dxfId="322" priority="35" operator="equal">
      <formula>"Yes"</formula>
    </cfRule>
    <cfRule type="containsText" dxfId="321" priority="36" operator="containsText" text="No">
      <formula>NOT(ISERROR(SEARCH("No",H72)))</formula>
    </cfRule>
  </conditionalFormatting>
  <conditionalFormatting sqref="I72:J76">
    <cfRule type="cellIs" dxfId="320" priority="33" operator="equal">
      <formula>"Yes"</formula>
    </cfRule>
    <cfRule type="cellIs" dxfId="319" priority="34" operator="equal">
      <formula>"No"</formula>
    </cfRule>
  </conditionalFormatting>
  <conditionalFormatting sqref="G80:G83">
    <cfRule type="cellIs" dxfId="318" priority="23" operator="equal">
      <formula>"Not Applicable"</formula>
    </cfRule>
    <cfRule type="cellIs" dxfId="317" priority="24" operator="equal">
      <formula>"Applicable"</formula>
    </cfRule>
  </conditionalFormatting>
  <conditionalFormatting sqref="H80:J83">
    <cfRule type="cellIs" dxfId="316" priority="18" operator="equal">
      <formula>"N.A."</formula>
    </cfRule>
    <cfRule type="cellIs" dxfId="315" priority="21" operator="equal">
      <formula>"Yes"</formula>
    </cfRule>
    <cfRule type="containsText" dxfId="314" priority="22" operator="containsText" text="No">
      <formula>NOT(ISERROR(SEARCH("No",H80)))</formula>
    </cfRule>
  </conditionalFormatting>
  <conditionalFormatting sqref="I80:J83">
    <cfRule type="cellIs" dxfId="313" priority="19" operator="equal">
      <formula>"Yes"</formula>
    </cfRule>
    <cfRule type="cellIs" dxfId="312" priority="20" operator="equal">
      <formula>"No"</formula>
    </cfRule>
  </conditionalFormatting>
  <conditionalFormatting sqref="G84">
    <cfRule type="cellIs" dxfId="311" priority="16" operator="equal">
      <formula>"Not Applicable"</formula>
    </cfRule>
    <cfRule type="cellIs" dxfId="310" priority="17" operator="equal">
      <formula>"Applicable"</formula>
    </cfRule>
  </conditionalFormatting>
  <conditionalFormatting sqref="H84:J84">
    <cfRule type="cellIs" dxfId="309" priority="11" operator="equal">
      <formula>"N.A."</formula>
    </cfRule>
    <cfRule type="cellIs" dxfId="308" priority="14" operator="equal">
      <formula>"Yes"</formula>
    </cfRule>
    <cfRule type="containsText" dxfId="307" priority="15" operator="containsText" text="No">
      <formula>NOT(ISERROR(SEARCH("No",H84)))</formula>
    </cfRule>
  </conditionalFormatting>
  <conditionalFormatting sqref="I84:J84">
    <cfRule type="cellIs" dxfId="306" priority="12" operator="equal">
      <formula>"Yes"</formula>
    </cfRule>
    <cfRule type="cellIs" dxfId="305" priority="13" operator="equal">
      <formula>"No"</formula>
    </cfRule>
  </conditionalFormatting>
  <hyperlinks>
    <hyperlink ref="E24" location="'Critérios Espaços Verdes'!B20" display="Aqui" xr:uid="{00000000-0004-0000-0A00-000000000000}"/>
    <hyperlink ref="E46" location="'Critérios Espaços Verdes'!B48" display="Aqui" xr:uid="{00000000-0004-0000-0A00-000013000000}"/>
    <hyperlink ref="E25:E28" location="'Critérios Espaços Verdes'!B20" display="Aqui" xr:uid="{DDF368BF-49D5-404C-8721-7640964F3EBD}"/>
    <hyperlink ref="E25" location="'Critérios Espaços Verdes'!B21" display="Aqui" xr:uid="{C65A9DD3-EB81-4643-A536-BBD4EFB4A51C}"/>
    <hyperlink ref="E26" location="'Critérios Espaços Verdes'!B22" display="Aqui" xr:uid="{BDFB0962-F27A-4F8C-A1F4-7ED203C24565}"/>
    <hyperlink ref="E27" location="'Critérios Espaços Verdes'!B23" display="Aqui" xr:uid="{6235A763-7312-4288-B3C2-9D7F1D688F33}"/>
    <hyperlink ref="E28" location="'Critérios Espaços Verdes'!B24" display="Aqui" xr:uid="{55FD5DCF-7382-4FC7-886E-5A0A2E679DCE}"/>
    <hyperlink ref="E32" location="'Critérios Espaços Verdes'!B28" display="Aqui" xr:uid="{2D91F372-DDAB-4F29-8316-11886DF93810}"/>
    <hyperlink ref="E33:E41" location="'Critérios Espaços Verdes'!B28" display="Aqui" xr:uid="{2A279ED7-2AFD-44F4-916C-8E7454EBD437}"/>
    <hyperlink ref="E33" location="'Critérios Espaços Verdes'!B31" display="Aqui" xr:uid="{50D25F27-76C1-45E5-AC5C-AD3DF933F136}"/>
    <hyperlink ref="E34" location="'Critérios Espaços Verdes'!B32" display="Aqui" xr:uid="{24E04112-1F55-46C4-8843-E15C9C40A418}"/>
    <hyperlink ref="E35" location="'Critérios Espaços Verdes'!B33" display="Aqui" xr:uid="{0FE67205-7E66-4E45-86B2-BE802FEB4953}"/>
    <hyperlink ref="E36" location="'Critérios Espaços Verdes'!B34" display="Aqui" xr:uid="{6045387E-40B9-4047-A186-BEF188B7BD87}"/>
    <hyperlink ref="E37" location="'Critérios Espaços Verdes'!B35" display="Aqui" xr:uid="{1B5869D9-B18F-4F63-83D3-5BD687FAA235}"/>
    <hyperlink ref="E38" location="'Critérios Espaços Verdes'!B36" display="Aqui" xr:uid="{FBB0739A-54CD-49EE-BC31-39276FFFFF09}"/>
    <hyperlink ref="E39" location="'Critérios Espaços Verdes'!B38" display="Aqui" xr:uid="{4846BAB6-3805-4E4E-B3EA-E7445AEF83FC}"/>
    <hyperlink ref="E40" location="'Critérios Espaços Verdes'!B39" display="Aqui" xr:uid="{78F24E0B-EAFA-420B-800D-83E59C6F4622}"/>
    <hyperlink ref="E41" location="'Critérios Espaços Verdes'!B40" display="Aqui" xr:uid="{23752295-AACC-4F41-B1F1-98C5A86459E5}"/>
    <hyperlink ref="E45" location="'Critérios Espaços Verdes'!B44" display="Aqui" xr:uid="{3026085A-79C7-4587-B99E-6B96C6AEDFC4}"/>
    <hyperlink ref="E47:E52" location="'Critérios Espaços Verdes'!B48" display="Aqui" xr:uid="{31561878-8D74-4A51-BF94-3F5E549A5A1F}"/>
    <hyperlink ref="E47" location="'Critérios Espaços Verdes'!B49" display="Aqui" xr:uid="{F42A4034-D9F8-463A-A841-CADFF902B3FA}"/>
    <hyperlink ref="E48" location="'Critérios Espaços Verdes'!B50" display="Aqui" xr:uid="{2BD8BC8F-BE86-4F52-8E0E-07964F9F4D62}"/>
    <hyperlink ref="E49" location="'Critérios Espaços Verdes'!B51" display="Aqui" xr:uid="{D6F7E85D-A11E-4B80-9684-D3148ED1C299}"/>
    <hyperlink ref="E50" location="'Critérios Espaços Verdes'!B52" display="Aqui" xr:uid="{69EA4187-CB81-43A0-9A5A-3B95A0AD4474}"/>
    <hyperlink ref="E51" location="'Critérios Espaços Verdes'!B55" display="Aqui" xr:uid="{B579DFD6-5B55-41B7-8868-DC5F546F1C9F}"/>
    <hyperlink ref="E52" location="'Critérios Espaços Verdes'!B56" display="Aqui" xr:uid="{4A249259-3343-4984-A5BD-728E844E8793}"/>
    <hyperlink ref="E56" location="'Critérios Espaços Verdes'!B60" display="Aqui" xr:uid="{1C570382-81DE-49C0-AB0B-C572571BB089}"/>
    <hyperlink ref="E57:E58" location="'Critérios Espaços Verdes'!B60" display="Aqui" xr:uid="{EE0E1FBF-B7FB-4E63-96B3-6287C7959C22}"/>
    <hyperlink ref="E57" location="'Critérios Espaços Verdes'!B61" display="Aqui" xr:uid="{65D04424-3C58-4266-A86E-B616A9611BCE}"/>
    <hyperlink ref="E58" location="'Critérios Espaços Verdes'!B62" display="Aqui" xr:uid="{DAF3BA31-B7E5-421B-A246-B6A821148750}"/>
    <hyperlink ref="E62" location="'Critérios Espaços Verdes'!B66" display="Aqui" xr:uid="{21B02C80-39A6-4811-9FC6-FE8ED0E9DAFC}"/>
    <hyperlink ref="E63" location="'Critérios Espaços Verdes'!B67" display="Aqui" xr:uid="{5EDB2BBB-8D9F-4A0C-A172-58CDC9E447F1}"/>
    <hyperlink ref="E68" location="'Critérios Espaços Verdes'!B73" display="Aqui" xr:uid="{E9D02710-DD68-4DF8-8A36-7E087BB0FC8E}"/>
    <hyperlink ref="E67" location="'Critérios Espaços Verdes'!B71" display="Aqui" xr:uid="{79CCB458-5459-43A5-8CC1-353623F4FE38}"/>
    <hyperlink ref="E72" location="'Critérios Espaços Verdes'!B77" display="Aqui" xr:uid="{D6298B33-113D-4028-9308-A97272D101F9}"/>
    <hyperlink ref="E73:E76" location="'Critérios Espaços Verdes'!B71" display="Aqui" xr:uid="{7EBB4CF0-3CDB-490A-A11F-2D045AB7967A}"/>
    <hyperlink ref="E73" location="'Critérios Espaços Verdes'!B84" display="Aqui" xr:uid="{98333F42-D39B-41B2-BAD4-532635CDB94E}"/>
    <hyperlink ref="E74" location="'Critérios Espaços Verdes'!B86" display="Aqui" xr:uid="{57E7C93A-1E9F-471F-9BDB-DEE4D0CDFBC9}"/>
    <hyperlink ref="E75" location="'Critérios Espaços Verdes'!B90" display="Aqui" xr:uid="{011DF472-5999-411A-BCEB-4259D07D75B9}"/>
    <hyperlink ref="E76" location="'Critérios Espaços Verdes'!B93" display="Aqui" xr:uid="{9DC0710E-EDE9-4331-AEA8-74F89B7170F7}"/>
    <hyperlink ref="E80" location="'Critérios Espaços Verdes'!B97" display="Aqui" xr:uid="{BBA7C9A2-D75D-4B1C-B285-F32CFB41EFFC}"/>
    <hyperlink ref="E81:E84" location="'Critérios Espaços Verdes'!B97" display="Aqui" xr:uid="{AD92FD75-0733-42ED-9CB8-64B49D9BED1E}"/>
    <hyperlink ref="E81" location="'Critérios Espaços Verdes'!B101" display="Aqui" xr:uid="{AC150B67-1856-4230-B031-40F830EF365A}"/>
    <hyperlink ref="E82" location="'Critérios Espaços Verdes'!B105" display="Aqui" xr:uid="{01CD5444-FDEA-4FF6-8832-65E2EC757EEF}"/>
    <hyperlink ref="E83" location="'Critérios Espaços Verdes'!B107" display="Aqui" xr:uid="{2930F94D-D12E-4D61-B671-37457BE53CA9}"/>
    <hyperlink ref="E84" location="'Critérios Espaços Verdes'!B108" display="Aqui" xr:uid="{6093EB18-924C-4254-B26F-748DFB0CA82E}"/>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4273" r:id="rId4" name="Button 1">
              <controlPr defaultSize="0" print="0" autoFill="0" autoPict="0" macro="[0]!Gotocriteriagreen">
                <anchor moveWithCells="1" sizeWithCells="1">
                  <from>
                    <xdr:col>4</xdr:col>
                    <xdr:colOff>1143000</xdr:colOff>
                    <xdr:row>84</xdr:row>
                    <xdr:rowOff>127000</xdr:rowOff>
                  </from>
                  <to>
                    <xdr:col>5</xdr:col>
                    <xdr:colOff>2082800</xdr:colOff>
                    <xdr:row>87</xdr:row>
                    <xdr:rowOff>76200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A00-000000000000}">
          <x14:formula1>
            <xm:f>Dados!$Z$55:$Z$56</xm:f>
          </x14:formula1>
          <xm:sqref>G24:G28 G72:G76 G32:G41 G45:G52 G56:G58 G62:G63 G80:G84 G67:G68</xm:sqref>
        </x14:dataValidation>
        <x14:dataValidation type="list" allowBlank="1" showInputMessage="1" showErrorMessage="1" xr:uid="{00000000-0002-0000-0A00-000001000000}">
          <x14:formula1>
            <xm:f>Dados!$X$55:$X$57</xm:f>
          </x14:formula1>
          <xm:sqref>H45:I52 H72:I76 H24:I28 H32:I41 H80:I84 H62:I63 H56:I58 H67:I68</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theme="9" tint="-0.249977111117893"/>
  </sheetPr>
  <dimension ref="A1:Z110"/>
  <sheetViews>
    <sheetView showGridLines="0" showRowColHeaders="0" zoomScale="60" zoomScaleNormal="60" workbookViewId="0">
      <selection activeCell="U28" sqref="U28"/>
    </sheetView>
  </sheetViews>
  <sheetFormatPr defaultRowHeight="14.5" x14ac:dyDescent="0.35"/>
  <cols>
    <col min="2" max="4" width="30.81640625" customWidth="1"/>
    <col min="5" max="5" width="103.36328125" customWidth="1"/>
    <col min="6" max="7" width="68.81640625" customWidth="1"/>
    <col min="8" max="11" width="18.81640625" customWidth="1"/>
  </cols>
  <sheetData>
    <row r="1" spans="1:24" x14ac:dyDescent="0.35">
      <c r="A1" s="4"/>
      <c r="B1" s="4"/>
      <c r="C1" s="4"/>
      <c r="D1" s="4"/>
      <c r="E1" s="4"/>
      <c r="F1" s="4"/>
      <c r="G1" s="4"/>
      <c r="H1" s="4"/>
      <c r="I1" s="4"/>
      <c r="J1" s="4"/>
      <c r="K1" s="4"/>
      <c r="L1" s="4"/>
      <c r="M1" s="3"/>
      <c r="N1" s="3"/>
      <c r="O1" s="3"/>
      <c r="P1" s="3"/>
      <c r="Q1" s="3"/>
      <c r="R1" s="3"/>
      <c r="S1" s="3"/>
      <c r="T1" s="3"/>
      <c r="U1" s="3"/>
      <c r="V1" s="3"/>
      <c r="W1" s="3"/>
      <c r="X1" s="3"/>
    </row>
    <row r="2" spans="1:24" ht="14.5" customHeight="1" x14ac:dyDescent="0.35">
      <c r="A2" s="4"/>
      <c r="B2" s="366" t="s">
        <v>217</v>
      </c>
      <c r="C2" s="366"/>
      <c r="D2" s="366"/>
      <c r="E2" s="366"/>
      <c r="F2" s="366"/>
      <c r="G2" s="366"/>
      <c r="H2" s="366"/>
      <c r="I2" s="366"/>
      <c r="J2" s="366"/>
      <c r="K2" s="366"/>
      <c r="L2" s="4"/>
      <c r="M2" s="19"/>
      <c r="N2" s="19"/>
      <c r="O2" s="19"/>
      <c r="P2" s="19"/>
      <c r="Q2" s="19"/>
      <c r="R2" s="19"/>
      <c r="S2" s="19"/>
      <c r="T2" s="19"/>
      <c r="U2" s="19"/>
      <c r="V2" s="19"/>
      <c r="W2" s="19"/>
      <c r="X2" s="3"/>
    </row>
    <row r="3" spans="1:24" ht="14.5" customHeight="1" x14ac:dyDescent="0.35">
      <c r="A3" s="4"/>
      <c r="B3" s="366"/>
      <c r="C3" s="366"/>
      <c r="D3" s="366"/>
      <c r="E3" s="366"/>
      <c r="F3" s="366"/>
      <c r="G3" s="366"/>
      <c r="H3" s="366"/>
      <c r="I3" s="366"/>
      <c r="J3" s="366"/>
      <c r="K3" s="366"/>
      <c r="L3" s="4"/>
      <c r="M3" s="19"/>
      <c r="N3" s="19"/>
      <c r="O3" s="19"/>
      <c r="P3" s="19"/>
      <c r="Q3" s="19"/>
      <c r="R3" s="19"/>
      <c r="S3" s="19"/>
      <c r="T3" s="19"/>
      <c r="U3" s="19"/>
      <c r="V3" s="19"/>
      <c r="W3" s="19"/>
      <c r="X3" s="3"/>
    </row>
    <row r="4" spans="1:24" ht="14.5" customHeight="1" x14ac:dyDescent="0.35">
      <c r="A4" s="4"/>
      <c r="B4" s="366"/>
      <c r="C4" s="366"/>
      <c r="D4" s="366"/>
      <c r="E4" s="366"/>
      <c r="F4" s="366"/>
      <c r="G4" s="366"/>
      <c r="H4" s="366"/>
      <c r="I4" s="366"/>
      <c r="J4" s="366"/>
      <c r="K4" s="366"/>
      <c r="L4" s="4"/>
      <c r="M4" s="19"/>
      <c r="N4" s="19"/>
      <c r="O4" s="19"/>
      <c r="P4" s="19"/>
      <c r="Q4" s="19"/>
      <c r="R4" s="19"/>
      <c r="S4" s="19"/>
      <c r="T4" s="19"/>
      <c r="U4" s="19"/>
      <c r="V4" s="19"/>
      <c r="W4" s="19"/>
      <c r="X4" s="3"/>
    </row>
    <row r="5" spans="1:24" ht="14.5" customHeight="1" x14ac:dyDescent="0.35">
      <c r="A5" s="4"/>
      <c r="B5" s="366"/>
      <c r="C5" s="366"/>
      <c r="D5" s="366"/>
      <c r="E5" s="366"/>
      <c r="F5" s="366"/>
      <c r="G5" s="366"/>
      <c r="H5" s="366"/>
      <c r="I5" s="366"/>
      <c r="J5" s="366"/>
      <c r="K5" s="366"/>
      <c r="L5" s="4"/>
      <c r="M5" s="19"/>
      <c r="N5" s="19"/>
      <c r="O5" s="19"/>
      <c r="P5" s="19"/>
      <c r="Q5" s="19"/>
      <c r="R5" s="19"/>
      <c r="S5" s="19"/>
      <c r="T5" s="19"/>
      <c r="U5" s="19"/>
      <c r="V5" s="19"/>
      <c r="W5" s="19"/>
      <c r="X5" s="3"/>
    </row>
    <row r="6" spans="1:24" ht="14.5" customHeight="1" x14ac:dyDescent="0.35">
      <c r="A6" s="4"/>
      <c r="B6" s="366"/>
      <c r="C6" s="366"/>
      <c r="D6" s="366"/>
      <c r="E6" s="366"/>
      <c r="F6" s="366"/>
      <c r="G6" s="366"/>
      <c r="H6" s="366"/>
      <c r="I6" s="366"/>
      <c r="J6" s="366"/>
      <c r="K6" s="366"/>
      <c r="L6" s="4"/>
      <c r="M6" s="19"/>
      <c r="N6" s="19"/>
      <c r="O6" s="19"/>
      <c r="P6" s="19"/>
      <c r="Q6" s="19"/>
      <c r="R6" s="19"/>
      <c r="S6" s="19"/>
      <c r="T6" s="19"/>
      <c r="U6" s="19"/>
      <c r="V6" s="19"/>
      <c r="W6" s="19"/>
      <c r="X6" s="3"/>
    </row>
    <row r="7" spans="1:24" ht="14.5" customHeight="1" x14ac:dyDescent="0.35">
      <c r="A7" s="4"/>
      <c r="B7" s="366"/>
      <c r="C7" s="366"/>
      <c r="D7" s="366"/>
      <c r="E7" s="366"/>
      <c r="F7" s="366"/>
      <c r="G7" s="366"/>
      <c r="H7" s="366"/>
      <c r="I7" s="366"/>
      <c r="J7" s="366"/>
      <c r="K7" s="366"/>
      <c r="L7" s="4"/>
      <c r="M7" s="19"/>
      <c r="N7" s="19"/>
      <c r="O7" s="19"/>
      <c r="P7" s="19"/>
      <c r="Q7" s="19"/>
      <c r="R7" s="19"/>
      <c r="S7" s="19"/>
      <c r="T7" s="19"/>
      <c r="U7" s="19"/>
      <c r="V7" s="19"/>
      <c r="W7" s="19"/>
      <c r="X7" s="3"/>
    </row>
    <row r="8" spans="1:24" ht="15" customHeight="1" x14ac:dyDescent="0.35">
      <c r="A8" s="4"/>
      <c r="B8" s="366"/>
      <c r="C8" s="366"/>
      <c r="D8" s="366"/>
      <c r="E8" s="366"/>
      <c r="F8" s="366"/>
      <c r="G8" s="366"/>
      <c r="H8" s="366"/>
      <c r="I8" s="366"/>
      <c r="J8" s="366"/>
      <c r="K8" s="366"/>
      <c r="L8" s="4"/>
      <c r="M8" s="19"/>
      <c r="N8" s="19"/>
      <c r="O8" s="19"/>
      <c r="P8" s="19"/>
      <c r="Q8" s="19"/>
      <c r="R8" s="19"/>
      <c r="S8" s="19"/>
      <c r="T8" s="19"/>
      <c r="U8" s="19"/>
      <c r="V8" s="19"/>
      <c r="W8" s="19"/>
      <c r="X8" s="3"/>
    </row>
    <row r="9" spans="1:24" x14ac:dyDescent="0.35">
      <c r="A9" s="4"/>
      <c r="B9" s="4"/>
      <c r="C9" s="4"/>
      <c r="D9" s="4"/>
      <c r="E9" s="4"/>
      <c r="F9" s="4"/>
      <c r="G9" s="4"/>
      <c r="H9" s="4"/>
      <c r="I9" s="4"/>
      <c r="J9" s="4"/>
      <c r="K9" s="4"/>
      <c r="L9" s="4"/>
      <c r="M9" s="3"/>
      <c r="N9" s="3"/>
      <c r="O9" s="3"/>
      <c r="P9" s="3"/>
      <c r="Q9" s="3"/>
      <c r="R9" s="3"/>
      <c r="S9" s="3"/>
      <c r="T9" s="3"/>
      <c r="U9" s="3"/>
      <c r="V9" s="3"/>
      <c r="W9" s="3"/>
      <c r="X9" s="3"/>
    </row>
    <row r="10" spans="1:24" ht="18.5" x14ac:dyDescent="0.45">
      <c r="A10" s="4"/>
      <c r="B10" s="147" t="s">
        <v>538</v>
      </c>
      <c r="C10" s="4"/>
      <c r="D10" s="4"/>
      <c r="E10" s="4"/>
      <c r="F10" s="4"/>
      <c r="G10" s="4"/>
      <c r="H10" s="4"/>
      <c r="I10" s="4"/>
      <c r="J10" s="4"/>
      <c r="K10" s="4"/>
      <c r="L10" s="4"/>
      <c r="M10" s="3"/>
      <c r="N10" s="3"/>
      <c r="O10" s="3"/>
      <c r="P10" s="3"/>
      <c r="Q10" s="3"/>
      <c r="R10" s="3"/>
      <c r="S10" s="3"/>
      <c r="T10" s="3"/>
      <c r="U10" s="3"/>
      <c r="V10" s="3"/>
      <c r="W10" s="3"/>
      <c r="X10" s="3"/>
    </row>
    <row r="11" spans="1:24" ht="14.5" customHeight="1" x14ac:dyDescent="0.35">
      <c r="A11" s="4"/>
      <c r="B11" s="411" t="s">
        <v>539</v>
      </c>
      <c r="C11" s="411"/>
      <c r="D11" s="411"/>
      <c r="E11" s="411"/>
      <c r="F11" s="411"/>
      <c r="G11" s="411"/>
      <c r="H11" s="411"/>
      <c r="I11" s="411"/>
      <c r="J11" s="411"/>
      <c r="K11" s="411"/>
      <c r="L11" s="4"/>
      <c r="M11" s="22"/>
      <c r="N11" s="22"/>
      <c r="O11" s="22"/>
      <c r="P11" s="22"/>
      <c r="Q11" s="22"/>
      <c r="R11" s="22"/>
      <c r="S11" s="22"/>
      <c r="T11" s="22"/>
      <c r="U11" s="22"/>
      <c r="V11" s="22"/>
      <c r="W11" s="22"/>
      <c r="X11" s="3"/>
    </row>
    <row r="12" spans="1:24" x14ac:dyDescent="0.35">
      <c r="A12" s="4"/>
      <c r="B12" s="411"/>
      <c r="C12" s="411"/>
      <c r="D12" s="411"/>
      <c r="E12" s="411"/>
      <c r="F12" s="411"/>
      <c r="G12" s="411"/>
      <c r="H12" s="411"/>
      <c r="I12" s="411"/>
      <c r="J12" s="411"/>
      <c r="K12" s="411"/>
      <c r="L12" s="4"/>
      <c r="M12" s="22"/>
      <c r="N12" s="22"/>
      <c r="O12" s="22"/>
      <c r="P12" s="22"/>
      <c r="Q12" s="22"/>
      <c r="R12" s="22"/>
      <c r="S12" s="22"/>
      <c r="T12" s="22"/>
      <c r="U12" s="22"/>
      <c r="V12" s="22"/>
      <c r="W12" s="22"/>
      <c r="X12" s="3"/>
    </row>
    <row r="13" spans="1:24" x14ac:dyDescent="0.35">
      <c r="A13" s="4"/>
      <c r="B13" s="411"/>
      <c r="C13" s="411"/>
      <c r="D13" s="411"/>
      <c r="E13" s="411"/>
      <c r="F13" s="411"/>
      <c r="G13" s="411"/>
      <c r="H13" s="411"/>
      <c r="I13" s="411"/>
      <c r="J13" s="411"/>
      <c r="K13" s="411"/>
      <c r="L13" s="4"/>
      <c r="M13" s="22"/>
      <c r="N13" s="22"/>
      <c r="O13" s="22"/>
      <c r="P13" s="22"/>
      <c r="Q13" s="22"/>
      <c r="R13" s="22"/>
      <c r="S13" s="22"/>
      <c r="T13" s="22"/>
      <c r="U13" s="22"/>
      <c r="V13" s="22"/>
      <c r="W13" s="22"/>
      <c r="X13" s="3"/>
    </row>
    <row r="14" spans="1:24" x14ac:dyDescent="0.35">
      <c r="A14" s="4"/>
      <c r="B14" s="411"/>
      <c r="C14" s="411"/>
      <c r="D14" s="411"/>
      <c r="E14" s="411"/>
      <c r="F14" s="411"/>
      <c r="G14" s="411"/>
      <c r="H14" s="411"/>
      <c r="I14" s="411"/>
      <c r="J14" s="411"/>
      <c r="K14" s="411"/>
      <c r="L14" s="4"/>
      <c r="M14" s="22"/>
      <c r="N14" s="22"/>
      <c r="O14" s="22"/>
      <c r="P14" s="22"/>
      <c r="Q14" s="22"/>
      <c r="R14" s="22"/>
      <c r="S14" s="22"/>
      <c r="T14" s="22"/>
      <c r="U14" s="22"/>
      <c r="V14" s="22"/>
      <c r="W14" s="22"/>
      <c r="X14" s="3"/>
    </row>
    <row r="15" spans="1:24" ht="26" customHeight="1" x14ac:dyDescent="0.35">
      <c r="A15" s="4"/>
      <c r="B15" s="411"/>
      <c r="C15" s="411"/>
      <c r="D15" s="411"/>
      <c r="E15" s="411"/>
      <c r="F15" s="411"/>
      <c r="G15" s="411"/>
      <c r="H15" s="411"/>
      <c r="I15" s="411"/>
      <c r="J15" s="411"/>
      <c r="K15" s="411"/>
      <c r="L15" s="4"/>
      <c r="M15" s="22"/>
      <c r="N15" s="22"/>
      <c r="O15" s="22"/>
      <c r="P15" s="22"/>
      <c r="Q15" s="22"/>
      <c r="R15" s="22"/>
      <c r="S15" s="22"/>
      <c r="T15" s="22"/>
      <c r="U15" s="22"/>
      <c r="V15" s="22"/>
      <c r="W15" s="22"/>
      <c r="X15" s="3"/>
    </row>
    <row r="16" spans="1:24" x14ac:dyDescent="0.35">
      <c r="A16" s="4"/>
      <c r="B16" s="17"/>
      <c r="C16" s="17"/>
      <c r="D16" s="17"/>
      <c r="E16" s="17"/>
      <c r="F16" s="17"/>
      <c r="G16" s="17"/>
      <c r="H16" s="17"/>
      <c r="I16" s="17"/>
      <c r="J16" s="17"/>
      <c r="K16" s="17"/>
      <c r="L16" s="4"/>
      <c r="M16" s="21"/>
      <c r="N16" s="21"/>
      <c r="O16" s="21"/>
      <c r="P16" s="21"/>
      <c r="Q16" s="21"/>
      <c r="R16" s="21"/>
      <c r="S16" s="21"/>
      <c r="T16" s="21"/>
      <c r="U16" s="21"/>
      <c r="V16" s="21"/>
      <c r="W16" s="21"/>
      <c r="X16" s="3"/>
    </row>
    <row r="17" spans="1:26" ht="31" x14ac:dyDescent="0.7">
      <c r="A17" s="4"/>
      <c r="B17" s="283" t="s">
        <v>776</v>
      </c>
      <c r="C17" s="4"/>
      <c r="D17" s="4"/>
      <c r="E17" s="4"/>
      <c r="F17" s="4"/>
      <c r="G17" s="4"/>
      <c r="H17" s="4"/>
      <c r="I17" s="4"/>
      <c r="J17" s="4"/>
      <c r="K17" s="4"/>
      <c r="L17" s="4"/>
      <c r="M17" s="3"/>
      <c r="N17" s="3"/>
      <c r="O17" s="3"/>
      <c r="P17" s="3"/>
      <c r="Q17" s="3"/>
      <c r="R17" s="3"/>
      <c r="S17" s="3"/>
      <c r="T17" s="3"/>
      <c r="U17" s="3"/>
      <c r="V17" s="3"/>
      <c r="W17" s="3"/>
      <c r="X17" s="3"/>
    </row>
    <row r="18" spans="1:26" ht="40" customHeight="1" thickBot="1" x14ac:dyDescent="0.4">
      <c r="A18" s="4"/>
      <c r="B18" s="158"/>
      <c r="C18" s="284" t="s">
        <v>226</v>
      </c>
      <c r="D18" s="282"/>
      <c r="E18" s="282"/>
      <c r="F18" s="282"/>
      <c r="G18" s="282"/>
      <c r="H18" s="282"/>
      <c r="I18" s="282"/>
      <c r="J18" s="282"/>
      <c r="K18" s="282"/>
      <c r="L18" s="4"/>
      <c r="M18" s="23"/>
      <c r="N18" s="23"/>
      <c r="O18" s="23"/>
      <c r="P18" s="23"/>
      <c r="Q18" s="23"/>
      <c r="R18" s="23"/>
      <c r="S18" s="23"/>
      <c r="T18" s="23"/>
      <c r="U18" s="23"/>
      <c r="V18" s="23"/>
      <c r="W18" s="23"/>
      <c r="X18" s="3"/>
    </row>
    <row r="19" spans="1:26" ht="24" thickBot="1" x14ac:dyDescent="0.4">
      <c r="A19" s="4"/>
      <c r="B19" s="121" t="s">
        <v>531</v>
      </c>
      <c r="C19" s="120" t="s">
        <v>456</v>
      </c>
      <c r="D19" s="121" t="s">
        <v>514</v>
      </c>
      <c r="E19" s="122" t="s">
        <v>515</v>
      </c>
      <c r="F19" s="121" t="s">
        <v>516</v>
      </c>
      <c r="G19" s="123" t="s">
        <v>517</v>
      </c>
      <c r="H19" s="124" t="s">
        <v>1</v>
      </c>
      <c r="I19" s="124" t="s">
        <v>518</v>
      </c>
      <c r="J19" s="124" t="s">
        <v>519</v>
      </c>
      <c r="K19" s="125" t="s">
        <v>520</v>
      </c>
      <c r="L19" s="4"/>
      <c r="M19" s="25"/>
      <c r="N19" s="25"/>
      <c r="O19" s="25"/>
      <c r="P19" s="25"/>
      <c r="Q19" s="25"/>
      <c r="R19" s="25"/>
      <c r="S19" s="24"/>
      <c r="T19" s="24"/>
      <c r="U19" s="24"/>
      <c r="V19" s="24"/>
      <c r="W19" s="24"/>
      <c r="X19" s="3"/>
    </row>
    <row r="20" spans="1:26" ht="116.5" customHeight="1" x14ac:dyDescent="0.35">
      <c r="A20" s="4"/>
      <c r="B20" s="361" t="s">
        <v>802</v>
      </c>
      <c r="C20" s="360" t="s">
        <v>241</v>
      </c>
      <c r="D20" s="349" t="s">
        <v>232</v>
      </c>
      <c r="E20" s="358" t="s">
        <v>237</v>
      </c>
      <c r="F20" s="358" t="s">
        <v>238</v>
      </c>
      <c r="G20" s="359" t="s">
        <v>242</v>
      </c>
      <c r="H20" s="131" t="s">
        <v>244</v>
      </c>
      <c r="I20" s="132" t="s">
        <v>243</v>
      </c>
      <c r="J20" s="130" t="s">
        <v>9</v>
      </c>
      <c r="K20" s="130">
        <v>2019</v>
      </c>
      <c r="L20" s="4"/>
      <c r="N20">
        <v>28</v>
      </c>
    </row>
    <row r="21" spans="1:26" ht="111.65" customHeight="1" x14ac:dyDescent="0.35">
      <c r="A21" s="4"/>
      <c r="B21" s="361" t="s">
        <v>803</v>
      </c>
      <c r="C21" s="360" t="s">
        <v>245</v>
      </c>
      <c r="D21" s="349" t="s">
        <v>232</v>
      </c>
      <c r="E21" s="358" t="s">
        <v>246</v>
      </c>
      <c r="F21" s="358"/>
      <c r="G21" s="359" t="s">
        <v>247</v>
      </c>
      <c r="H21" s="131" t="s">
        <v>244</v>
      </c>
      <c r="I21" s="132" t="s">
        <v>243</v>
      </c>
      <c r="J21" s="130" t="s">
        <v>9</v>
      </c>
      <c r="K21" s="130">
        <v>2019</v>
      </c>
      <c r="L21" s="4"/>
    </row>
    <row r="22" spans="1:26" s="307" customFormat="1" ht="116" x14ac:dyDescent="0.35">
      <c r="A22" s="305"/>
      <c r="B22" s="361" t="s">
        <v>280</v>
      </c>
      <c r="C22" s="360" t="s">
        <v>280</v>
      </c>
      <c r="D22" s="349" t="s">
        <v>281</v>
      </c>
      <c r="E22" s="358" t="s">
        <v>458</v>
      </c>
      <c r="F22" s="358" t="s">
        <v>282</v>
      </c>
      <c r="G22" s="306"/>
      <c r="H22" s="131" t="s">
        <v>244</v>
      </c>
      <c r="I22" s="132" t="s">
        <v>243</v>
      </c>
      <c r="J22" s="130" t="s">
        <v>9</v>
      </c>
      <c r="K22" s="130">
        <v>2019</v>
      </c>
      <c r="L22" s="305"/>
      <c r="N22" s="307">
        <v>40</v>
      </c>
    </row>
    <row r="23" spans="1:26" ht="147" customHeight="1" x14ac:dyDescent="0.35">
      <c r="A23" s="4"/>
      <c r="B23" s="361" t="s">
        <v>459</v>
      </c>
      <c r="C23" s="360" t="s">
        <v>248</v>
      </c>
      <c r="D23" s="349" t="s">
        <v>232</v>
      </c>
      <c r="E23" s="358" t="s">
        <v>249</v>
      </c>
      <c r="F23" s="358" t="s">
        <v>250</v>
      </c>
      <c r="G23" s="128"/>
      <c r="H23" s="131" t="s">
        <v>244</v>
      </c>
      <c r="I23" s="132" t="s">
        <v>243</v>
      </c>
      <c r="J23" s="129" t="s">
        <v>9</v>
      </c>
      <c r="K23" s="130">
        <v>2019</v>
      </c>
      <c r="L23" s="4"/>
    </row>
    <row r="24" spans="1:26" ht="132.65" customHeight="1" x14ac:dyDescent="0.35">
      <c r="A24" s="4"/>
      <c r="B24" s="361" t="s">
        <v>251</v>
      </c>
      <c r="C24" s="360" t="s">
        <v>252</v>
      </c>
      <c r="D24" s="349" t="s">
        <v>232</v>
      </c>
      <c r="E24" s="358" t="s">
        <v>460</v>
      </c>
      <c r="F24" s="358" t="s">
        <v>253</v>
      </c>
      <c r="G24" s="362" t="s">
        <v>254</v>
      </c>
      <c r="H24" s="131" t="s">
        <v>244</v>
      </c>
      <c r="I24" s="132" t="s">
        <v>243</v>
      </c>
      <c r="J24" s="129" t="s">
        <v>9</v>
      </c>
      <c r="K24" s="130">
        <v>2019</v>
      </c>
      <c r="L24" s="4"/>
      <c r="P24" s="3"/>
      <c r="Q24" s="3"/>
      <c r="R24" s="3"/>
      <c r="S24" s="3"/>
      <c r="T24" s="3"/>
      <c r="U24" s="3"/>
      <c r="V24" s="3"/>
      <c r="W24" s="3"/>
      <c r="X24" s="3"/>
      <c r="Y24" s="3"/>
      <c r="Z24" s="3"/>
    </row>
    <row r="25" spans="1:26" ht="31" x14ac:dyDescent="0.35">
      <c r="A25" s="4"/>
      <c r="B25" s="281" t="s">
        <v>777</v>
      </c>
      <c r="C25" s="281"/>
      <c r="D25" s="281"/>
      <c r="E25" s="281"/>
      <c r="F25" s="281"/>
      <c r="G25" s="379"/>
      <c r="H25" s="379"/>
      <c r="I25" s="379"/>
      <c r="J25" s="379"/>
      <c r="K25" s="4"/>
      <c r="L25" s="4"/>
      <c r="P25" s="3"/>
      <c r="Q25" s="269"/>
      <c r="R25" s="262"/>
      <c r="S25" s="263"/>
      <c r="T25" s="3"/>
      <c r="U25" s="262"/>
      <c r="V25" s="263"/>
      <c r="W25" s="262"/>
      <c r="X25" s="263"/>
      <c r="Y25" s="3"/>
      <c r="Z25" s="3"/>
    </row>
    <row r="26" spans="1:26" ht="28.4" customHeight="1" thickBot="1" x14ac:dyDescent="0.6">
      <c r="A26" s="4"/>
      <c r="B26" s="144"/>
      <c r="C26" s="280" t="s">
        <v>236</v>
      </c>
      <c r="D26" s="280"/>
      <c r="E26" s="280"/>
      <c r="F26" s="280"/>
      <c r="G26" s="406"/>
      <c r="H26" s="406"/>
      <c r="I26" s="406"/>
      <c r="J26" s="406"/>
      <c r="K26" s="280"/>
      <c r="L26" s="4"/>
      <c r="M26" s="280"/>
      <c r="N26" s="280"/>
      <c r="P26" s="3"/>
      <c r="Q26" s="269"/>
      <c r="R26" s="262"/>
      <c r="S26" s="263"/>
      <c r="T26" s="3"/>
      <c r="U26" s="262"/>
      <c r="V26" s="263"/>
      <c r="W26" s="262"/>
      <c r="X26" s="263"/>
      <c r="Y26" s="3"/>
      <c r="Z26" s="3"/>
    </row>
    <row r="27" spans="1:26" ht="24" thickBot="1" x14ac:dyDescent="0.4">
      <c r="A27" s="4"/>
      <c r="B27" s="121" t="s">
        <v>227</v>
      </c>
      <c r="C27" s="120" t="s">
        <v>456</v>
      </c>
      <c r="D27" s="121" t="s">
        <v>514</v>
      </c>
      <c r="E27" s="122" t="s">
        <v>515</v>
      </c>
      <c r="F27" s="121" t="s">
        <v>516</v>
      </c>
      <c r="G27" s="123" t="s">
        <v>517</v>
      </c>
      <c r="H27" s="124" t="s">
        <v>1</v>
      </c>
      <c r="I27" s="124" t="s">
        <v>518</v>
      </c>
      <c r="J27" s="124" t="s">
        <v>519</v>
      </c>
      <c r="K27" s="125" t="s">
        <v>520</v>
      </c>
      <c r="L27" s="4"/>
      <c r="M27" s="25"/>
      <c r="N27" s="25"/>
      <c r="O27" s="25"/>
      <c r="P27" s="25"/>
      <c r="Q27" s="25"/>
      <c r="R27" s="25"/>
      <c r="S27" s="24"/>
      <c r="T27" s="24"/>
      <c r="U27" s="24"/>
      <c r="V27" s="24"/>
      <c r="W27" s="24"/>
      <c r="X27" s="3"/>
      <c r="Y27" s="3"/>
      <c r="Z27" s="3"/>
    </row>
    <row r="28" spans="1:26" ht="245.5" customHeight="1" x14ac:dyDescent="0.35">
      <c r="A28" s="4"/>
      <c r="B28" s="361" t="s">
        <v>255</v>
      </c>
      <c r="C28" s="360" t="s">
        <v>259</v>
      </c>
      <c r="D28" s="349" t="s">
        <v>232</v>
      </c>
      <c r="E28" s="358" t="s">
        <v>256</v>
      </c>
      <c r="F28" s="358" t="s">
        <v>257</v>
      </c>
      <c r="G28" s="362" t="s">
        <v>258</v>
      </c>
      <c r="H28" s="131" t="s">
        <v>4</v>
      </c>
      <c r="I28" s="132" t="s">
        <v>12</v>
      </c>
      <c r="J28" s="129" t="s">
        <v>9</v>
      </c>
      <c r="K28" s="130">
        <v>2019</v>
      </c>
      <c r="L28" s="4"/>
      <c r="P28" s="3"/>
      <c r="Q28" s="3"/>
      <c r="R28" s="3"/>
      <c r="S28" s="3"/>
      <c r="T28" s="3"/>
      <c r="U28" s="3"/>
      <c r="V28" s="3"/>
      <c r="W28" s="3"/>
      <c r="X28" s="3"/>
      <c r="Y28" s="3"/>
      <c r="Z28" s="3"/>
    </row>
    <row r="29" spans="1:26" ht="192" customHeight="1" x14ac:dyDescent="0.35">
      <c r="A29" s="4"/>
      <c r="B29" s="361" t="s">
        <v>255</v>
      </c>
      <c r="C29" s="360" t="s">
        <v>260</v>
      </c>
      <c r="D29" s="349" t="s">
        <v>232</v>
      </c>
      <c r="E29" s="358" t="s">
        <v>261</v>
      </c>
      <c r="F29" s="358" t="s">
        <v>257</v>
      </c>
      <c r="G29" s="362" t="s">
        <v>258</v>
      </c>
      <c r="H29" s="131" t="s">
        <v>244</v>
      </c>
      <c r="I29" s="132" t="s">
        <v>243</v>
      </c>
      <c r="J29" s="129" t="s">
        <v>9</v>
      </c>
      <c r="K29" s="130">
        <v>2019</v>
      </c>
      <c r="L29" s="4"/>
    </row>
    <row r="30" spans="1:26" ht="267.64999999999998" customHeight="1" x14ac:dyDescent="0.35">
      <c r="A30" s="4"/>
      <c r="B30" s="361" t="s">
        <v>255</v>
      </c>
      <c r="C30" s="360" t="s">
        <v>262</v>
      </c>
      <c r="D30" s="349" t="s">
        <v>232</v>
      </c>
      <c r="E30" s="358" t="s">
        <v>263</v>
      </c>
      <c r="F30" s="358" t="s">
        <v>257</v>
      </c>
      <c r="G30" s="362" t="s">
        <v>258</v>
      </c>
      <c r="H30" s="131" t="s">
        <v>244</v>
      </c>
      <c r="I30" s="132" t="s">
        <v>243</v>
      </c>
      <c r="J30" s="129" t="s">
        <v>9</v>
      </c>
      <c r="K30" s="130">
        <v>2019</v>
      </c>
      <c r="L30" s="4"/>
    </row>
    <row r="31" spans="1:26" ht="130.5" x14ac:dyDescent="0.35">
      <c r="A31" s="4"/>
      <c r="B31" s="361" t="s">
        <v>466</v>
      </c>
      <c r="C31" s="360" t="s">
        <v>265</v>
      </c>
      <c r="D31" s="349" t="s">
        <v>232</v>
      </c>
      <c r="E31" s="358" t="s">
        <v>266</v>
      </c>
      <c r="F31" s="358" t="s">
        <v>267</v>
      </c>
      <c r="G31" s="362"/>
      <c r="H31" s="131" t="s">
        <v>244</v>
      </c>
      <c r="I31" s="132" t="s">
        <v>243</v>
      </c>
      <c r="J31" s="129" t="s">
        <v>9</v>
      </c>
      <c r="K31" s="130">
        <v>2019</v>
      </c>
      <c r="L31" s="4"/>
    </row>
    <row r="32" spans="1:26" ht="130.5" x14ac:dyDescent="0.35">
      <c r="A32" s="4"/>
      <c r="B32" s="361" t="s">
        <v>466</v>
      </c>
      <c r="C32" s="360" t="s">
        <v>264</v>
      </c>
      <c r="D32" s="349" t="s">
        <v>232</v>
      </c>
      <c r="E32" s="358" t="s">
        <v>268</v>
      </c>
      <c r="F32" s="358" t="s">
        <v>269</v>
      </c>
      <c r="G32" s="362"/>
      <c r="H32" s="131" t="s">
        <v>244</v>
      </c>
      <c r="I32" s="132" t="s">
        <v>243</v>
      </c>
      <c r="J32" s="129" t="s">
        <v>9</v>
      </c>
      <c r="K32" s="130">
        <v>2019</v>
      </c>
      <c r="L32" s="4"/>
    </row>
    <row r="33" spans="1:24" ht="159.5" x14ac:dyDescent="0.35">
      <c r="A33" s="4"/>
      <c r="B33" s="361" t="s">
        <v>466</v>
      </c>
      <c r="C33" s="360" t="s">
        <v>270</v>
      </c>
      <c r="D33" s="349" t="s">
        <v>232</v>
      </c>
      <c r="E33" s="358" t="s">
        <v>467</v>
      </c>
      <c r="F33" s="358" t="s">
        <v>271</v>
      </c>
      <c r="G33" s="362"/>
      <c r="H33" s="131" t="s">
        <v>244</v>
      </c>
      <c r="I33" s="132" t="s">
        <v>243</v>
      </c>
      <c r="J33" s="129" t="s">
        <v>9</v>
      </c>
      <c r="K33" s="130">
        <v>2019</v>
      </c>
      <c r="L33" s="4"/>
    </row>
    <row r="34" spans="1:24" ht="145" x14ac:dyDescent="0.35">
      <c r="A34" s="4"/>
      <c r="B34" s="361" t="s">
        <v>466</v>
      </c>
      <c r="C34" s="360" t="s">
        <v>272</v>
      </c>
      <c r="D34" s="349" t="s">
        <v>232</v>
      </c>
      <c r="E34" s="358" t="s">
        <v>273</v>
      </c>
      <c r="F34" s="358" t="s">
        <v>274</v>
      </c>
      <c r="G34" s="362"/>
      <c r="H34" s="131" t="s">
        <v>244</v>
      </c>
      <c r="I34" s="132" t="s">
        <v>243</v>
      </c>
      <c r="J34" s="129" t="s">
        <v>9</v>
      </c>
      <c r="K34" s="130">
        <v>2019</v>
      </c>
      <c r="L34" s="4"/>
    </row>
    <row r="35" spans="1:24" ht="101.5" x14ac:dyDescent="0.35">
      <c r="A35" s="4"/>
      <c r="B35" s="361" t="s">
        <v>275</v>
      </c>
      <c r="C35" s="360" t="s">
        <v>276</v>
      </c>
      <c r="D35" s="349" t="s">
        <v>232</v>
      </c>
      <c r="E35" s="358" t="s">
        <v>278</v>
      </c>
      <c r="F35" s="358" t="s">
        <v>279</v>
      </c>
      <c r="G35" s="362" t="s">
        <v>277</v>
      </c>
      <c r="H35" s="131" t="s">
        <v>244</v>
      </c>
      <c r="I35" s="132" t="s">
        <v>243</v>
      </c>
      <c r="J35" s="129" t="s">
        <v>9</v>
      </c>
      <c r="K35" s="130">
        <v>2019</v>
      </c>
      <c r="L35" s="4"/>
    </row>
    <row r="36" spans="1:24" ht="145" x14ac:dyDescent="0.35">
      <c r="A36" s="4"/>
      <c r="B36" s="361" t="s">
        <v>275</v>
      </c>
      <c r="C36" s="360" t="s">
        <v>287</v>
      </c>
      <c r="D36" s="348" t="s">
        <v>235</v>
      </c>
      <c r="E36" s="358" t="s">
        <v>289</v>
      </c>
      <c r="F36" s="358" t="s">
        <v>290</v>
      </c>
      <c r="G36" s="362" t="s">
        <v>288</v>
      </c>
      <c r="H36" s="131" t="s">
        <v>244</v>
      </c>
      <c r="I36" s="132" t="s">
        <v>243</v>
      </c>
      <c r="J36" s="129" t="s">
        <v>9</v>
      </c>
      <c r="K36" s="130">
        <v>2019</v>
      </c>
      <c r="L36" s="4"/>
    </row>
    <row r="37" spans="1:24" ht="101.5" x14ac:dyDescent="0.35">
      <c r="A37" s="4"/>
      <c r="B37" s="361" t="s">
        <v>283</v>
      </c>
      <c r="C37" s="360" t="s">
        <v>284</v>
      </c>
      <c r="D37" s="349" t="s">
        <v>232</v>
      </c>
      <c r="E37" s="358" t="s">
        <v>285</v>
      </c>
      <c r="F37" s="358" t="s">
        <v>286</v>
      </c>
      <c r="G37" s="362"/>
      <c r="H37" s="131" t="s">
        <v>244</v>
      </c>
      <c r="I37" s="132" t="s">
        <v>243</v>
      </c>
      <c r="J37" s="129" t="s">
        <v>9</v>
      </c>
      <c r="K37" s="130">
        <v>2019</v>
      </c>
      <c r="L37" s="4"/>
    </row>
    <row r="38" spans="1:24" ht="112.25" customHeight="1" x14ac:dyDescent="0.35">
      <c r="A38" s="4"/>
      <c r="B38" s="361" t="s">
        <v>283</v>
      </c>
      <c r="C38" s="360" t="s">
        <v>284</v>
      </c>
      <c r="D38" s="348" t="s">
        <v>235</v>
      </c>
      <c r="E38" s="358" t="s">
        <v>295</v>
      </c>
      <c r="F38" s="358" t="s">
        <v>296</v>
      </c>
      <c r="G38" s="362"/>
      <c r="H38" s="131" t="s">
        <v>244</v>
      </c>
      <c r="I38" s="132" t="s">
        <v>243</v>
      </c>
      <c r="J38" s="129" t="s">
        <v>9</v>
      </c>
      <c r="K38" s="130">
        <v>2019</v>
      </c>
      <c r="L38" s="4"/>
    </row>
    <row r="39" spans="1:24" ht="300" customHeight="1" x14ac:dyDescent="0.35">
      <c r="A39" s="4"/>
      <c r="B39" s="361" t="s">
        <v>291</v>
      </c>
      <c r="C39" s="360" t="s">
        <v>292</v>
      </c>
      <c r="D39" s="348" t="s">
        <v>235</v>
      </c>
      <c r="E39" s="358" t="s">
        <v>293</v>
      </c>
      <c r="F39" s="358" t="s">
        <v>294</v>
      </c>
      <c r="G39" s="362"/>
      <c r="H39" s="131" t="s">
        <v>244</v>
      </c>
      <c r="I39" s="132" t="s">
        <v>243</v>
      </c>
      <c r="J39" s="129" t="s">
        <v>9</v>
      </c>
      <c r="K39" s="130">
        <v>2019</v>
      </c>
      <c r="L39" s="4"/>
    </row>
    <row r="40" spans="1:24" ht="101.5" x14ac:dyDescent="0.35">
      <c r="A40" s="4"/>
      <c r="B40" s="361" t="s">
        <v>297</v>
      </c>
      <c r="C40" s="360" t="s">
        <v>298</v>
      </c>
      <c r="D40" s="348" t="s">
        <v>235</v>
      </c>
      <c r="E40" s="358" t="s">
        <v>476</v>
      </c>
      <c r="F40" s="358" t="s">
        <v>299</v>
      </c>
      <c r="G40" s="362" t="s">
        <v>300</v>
      </c>
      <c r="H40" s="131" t="s">
        <v>244</v>
      </c>
      <c r="I40" s="132" t="s">
        <v>243</v>
      </c>
      <c r="J40" s="129" t="s">
        <v>9</v>
      </c>
      <c r="K40" s="130">
        <v>2019</v>
      </c>
      <c r="L40" s="4"/>
    </row>
    <row r="41" spans="1:24" ht="42" customHeight="1" x14ac:dyDescent="0.35">
      <c r="A41" s="4"/>
      <c r="B41" s="281" t="s">
        <v>778</v>
      </c>
      <c r="C41" s="281"/>
      <c r="D41" s="281"/>
      <c r="E41" s="281"/>
      <c r="F41" s="281"/>
      <c r="G41" s="379"/>
      <c r="H41" s="379"/>
      <c r="I41" s="379"/>
      <c r="J41" s="379"/>
      <c r="K41" s="4"/>
    </row>
    <row r="42" spans="1:24" ht="24" thickBot="1" x14ac:dyDescent="0.6">
      <c r="A42" s="4"/>
      <c r="B42" s="144"/>
      <c r="C42" s="280" t="s">
        <v>443</v>
      </c>
      <c r="D42" s="280"/>
      <c r="E42" s="280"/>
      <c r="F42" s="280"/>
      <c r="G42" s="406"/>
      <c r="H42" s="406"/>
      <c r="I42" s="406"/>
      <c r="J42" s="406"/>
      <c r="K42" s="4"/>
    </row>
    <row r="43" spans="1:24" ht="24" thickBot="1" x14ac:dyDescent="0.4">
      <c r="A43" s="4"/>
      <c r="B43" s="121" t="s">
        <v>227</v>
      </c>
      <c r="C43" s="120" t="s">
        <v>456</v>
      </c>
      <c r="D43" s="121" t="s">
        <v>514</v>
      </c>
      <c r="E43" s="122" t="s">
        <v>515</v>
      </c>
      <c r="F43" s="121" t="s">
        <v>516</v>
      </c>
      <c r="G43" s="123" t="s">
        <v>517</v>
      </c>
      <c r="H43" s="124" t="s">
        <v>1</v>
      </c>
      <c r="I43" s="124" t="s">
        <v>518</v>
      </c>
      <c r="J43" s="124" t="s">
        <v>519</v>
      </c>
      <c r="K43" s="125" t="s">
        <v>520</v>
      </c>
      <c r="L43" s="4"/>
      <c r="M43" s="25"/>
      <c r="N43" s="25"/>
      <c r="O43" s="25"/>
      <c r="P43" s="25"/>
      <c r="Q43" s="25"/>
      <c r="R43" s="25"/>
      <c r="S43" s="24"/>
      <c r="T43" s="24"/>
      <c r="U43" s="24"/>
      <c r="V43" s="24"/>
      <c r="W43" s="24"/>
      <c r="X43" s="3"/>
    </row>
    <row r="44" spans="1:24" ht="103.25" customHeight="1" x14ac:dyDescent="0.35">
      <c r="A44" s="4"/>
      <c r="B44" s="361" t="s">
        <v>301</v>
      </c>
      <c r="C44" s="360" t="s">
        <v>381</v>
      </c>
      <c r="D44" s="349" t="s">
        <v>232</v>
      </c>
      <c r="E44" s="358" t="s">
        <v>382</v>
      </c>
      <c r="F44" s="358" t="s">
        <v>383</v>
      </c>
      <c r="G44" s="362"/>
      <c r="H44" s="131" t="s">
        <v>244</v>
      </c>
      <c r="I44" s="132" t="s">
        <v>243</v>
      </c>
      <c r="J44" s="130" t="s">
        <v>9</v>
      </c>
      <c r="K44" s="130">
        <v>2019</v>
      </c>
      <c r="L44" s="4"/>
    </row>
    <row r="45" spans="1:24" ht="101.5" x14ac:dyDescent="0.35">
      <c r="A45" s="4"/>
      <c r="B45" s="361" t="s">
        <v>301</v>
      </c>
      <c r="C45" s="360" t="s">
        <v>381</v>
      </c>
      <c r="D45" s="349" t="s">
        <v>281</v>
      </c>
      <c r="E45" s="358" t="s">
        <v>396</v>
      </c>
      <c r="F45" s="358" t="s">
        <v>397</v>
      </c>
      <c r="G45" s="362"/>
      <c r="H45" s="131" t="s">
        <v>244</v>
      </c>
      <c r="I45" s="132" t="s">
        <v>243</v>
      </c>
      <c r="J45" s="130" t="s">
        <v>9</v>
      </c>
      <c r="K45" s="130">
        <v>2019</v>
      </c>
      <c r="L45" s="4"/>
    </row>
    <row r="46" spans="1:24" ht="101.5" x14ac:dyDescent="0.35">
      <c r="A46" s="4"/>
      <c r="B46" s="361" t="s">
        <v>34</v>
      </c>
      <c r="C46" s="360" t="s">
        <v>393</v>
      </c>
      <c r="D46" s="349" t="s">
        <v>232</v>
      </c>
      <c r="E46" s="358" t="s">
        <v>394</v>
      </c>
      <c r="F46" s="358" t="s">
        <v>395</v>
      </c>
      <c r="G46" s="362"/>
      <c r="H46" s="131" t="s">
        <v>244</v>
      </c>
      <c r="I46" s="132" t="s">
        <v>243</v>
      </c>
      <c r="J46" s="130" t="s">
        <v>9</v>
      </c>
      <c r="K46" s="130">
        <v>2019</v>
      </c>
      <c r="L46" s="4"/>
    </row>
    <row r="47" spans="1:24" ht="243.65" customHeight="1" x14ac:dyDescent="0.35">
      <c r="A47" s="4"/>
      <c r="B47" s="361" t="s">
        <v>301</v>
      </c>
      <c r="C47" s="360" t="s">
        <v>393</v>
      </c>
      <c r="D47" s="349" t="s">
        <v>281</v>
      </c>
      <c r="E47" s="358" t="s">
        <v>398</v>
      </c>
      <c r="F47" s="358" t="s">
        <v>399</v>
      </c>
      <c r="G47" s="362"/>
      <c r="H47" s="131" t="s">
        <v>244</v>
      </c>
      <c r="I47" s="132" t="s">
        <v>243</v>
      </c>
      <c r="J47" s="130" t="s">
        <v>9</v>
      </c>
      <c r="K47" s="130">
        <v>2019</v>
      </c>
      <c r="L47" s="4"/>
    </row>
    <row r="48" spans="1:24" ht="101.5" x14ac:dyDescent="0.35">
      <c r="A48" s="4"/>
      <c r="B48" s="361" t="s">
        <v>301</v>
      </c>
      <c r="C48" s="360" t="s">
        <v>403</v>
      </c>
      <c r="D48" s="349" t="s">
        <v>281</v>
      </c>
      <c r="E48" s="358" t="s">
        <v>404</v>
      </c>
      <c r="F48" s="358" t="s">
        <v>405</v>
      </c>
      <c r="G48" s="362"/>
      <c r="H48" s="131" t="s">
        <v>244</v>
      </c>
      <c r="I48" s="132" t="s">
        <v>243</v>
      </c>
      <c r="J48" s="130" t="s">
        <v>9</v>
      </c>
      <c r="K48" s="130">
        <v>2019</v>
      </c>
      <c r="L48" s="4"/>
    </row>
    <row r="49" spans="1:24" ht="101.5" x14ac:dyDescent="0.35">
      <c r="A49" s="4"/>
      <c r="B49" s="361" t="s">
        <v>388</v>
      </c>
      <c r="C49" s="360" t="s">
        <v>420</v>
      </c>
      <c r="D49" s="349" t="s">
        <v>232</v>
      </c>
      <c r="E49" s="358" t="s">
        <v>421</v>
      </c>
      <c r="F49" s="358" t="s">
        <v>422</v>
      </c>
      <c r="G49" s="362"/>
      <c r="H49" s="131" t="s">
        <v>244</v>
      </c>
      <c r="I49" s="132" t="s">
        <v>243</v>
      </c>
      <c r="J49" s="130" t="s">
        <v>9</v>
      </c>
      <c r="K49" s="130">
        <v>2019</v>
      </c>
      <c r="L49" s="4"/>
    </row>
    <row r="50" spans="1:24" ht="116" x14ac:dyDescent="0.35">
      <c r="A50" s="4"/>
      <c r="B50" s="361" t="s">
        <v>388</v>
      </c>
      <c r="C50" s="360" t="s">
        <v>389</v>
      </c>
      <c r="D50" s="349" t="s">
        <v>232</v>
      </c>
      <c r="E50" s="358" t="s">
        <v>390</v>
      </c>
      <c r="F50" s="358" t="s">
        <v>392</v>
      </c>
      <c r="G50" s="362" t="s">
        <v>391</v>
      </c>
      <c r="H50" s="131" t="s">
        <v>4</v>
      </c>
      <c r="I50" s="132" t="s">
        <v>12</v>
      </c>
      <c r="J50" s="130" t="s">
        <v>9</v>
      </c>
      <c r="K50" s="130">
        <v>2019</v>
      </c>
      <c r="L50" s="4"/>
    </row>
    <row r="51" spans="1:24" ht="179.5" customHeight="1" x14ac:dyDescent="0.35">
      <c r="A51" s="4"/>
      <c r="B51" s="361" t="s">
        <v>384</v>
      </c>
      <c r="C51" s="360" t="s">
        <v>350</v>
      </c>
      <c r="D51" s="349" t="s">
        <v>232</v>
      </c>
      <c r="E51" s="358" t="s">
        <v>351</v>
      </c>
      <c r="F51" s="358" t="s">
        <v>353</v>
      </c>
      <c r="G51" s="362" t="s">
        <v>385</v>
      </c>
      <c r="H51" s="131" t="s">
        <v>244</v>
      </c>
      <c r="I51" s="132" t="s">
        <v>243</v>
      </c>
      <c r="J51" s="130" t="s">
        <v>9</v>
      </c>
      <c r="K51" s="130">
        <v>2019</v>
      </c>
      <c r="L51" s="4"/>
    </row>
    <row r="52" spans="1:24" ht="195" customHeight="1" x14ac:dyDescent="0.35">
      <c r="A52" s="4"/>
      <c r="B52" s="361" t="s">
        <v>384</v>
      </c>
      <c r="C52" s="360" t="s">
        <v>350</v>
      </c>
      <c r="D52" s="348" t="s">
        <v>235</v>
      </c>
      <c r="E52" s="358" t="s">
        <v>423</v>
      </c>
      <c r="F52" s="358" t="s">
        <v>424</v>
      </c>
      <c r="G52" s="362"/>
      <c r="H52" s="131" t="s">
        <v>4</v>
      </c>
      <c r="I52" s="132" t="s">
        <v>12</v>
      </c>
      <c r="J52" s="130" t="s">
        <v>9</v>
      </c>
      <c r="K52" s="130">
        <v>2019</v>
      </c>
      <c r="L52" s="4"/>
    </row>
    <row r="53" spans="1:24" ht="116" x14ac:dyDescent="0.35">
      <c r="A53" s="4"/>
      <c r="B53" s="361" t="s">
        <v>384</v>
      </c>
      <c r="C53" s="360" t="s">
        <v>346</v>
      </c>
      <c r="D53" s="349" t="s">
        <v>232</v>
      </c>
      <c r="E53" s="358" t="s">
        <v>386</v>
      </c>
      <c r="F53" s="358" t="s">
        <v>387</v>
      </c>
      <c r="G53" s="362" t="s">
        <v>45</v>
      </c>
      <c r="H53" s="131" t="s">
        <v>4</v>
      </c>
      <c r="I53" s="132" t="s">
        <v>12</v>
      </c>
      <c r="J53" s="130" t="s">
        <v>9</v>
      </c>
      <c r="K53" s="130">
        <v>2019</v>
      </c>
      <c r="L53" s="4"/>
    </row>
    <row r="54" spans="1:24" s="307" customFormat="1" ht="162" customHeight="1" x14ac:dyDescent="0.35">
      <c r="A54" s="305"/>
      <c r="B54" s="361" t="s">
        <v>384</v>
      </c>
      <c r="C54" s="360" t="s">
        <v>425</v>
      </c>
      <c r="D54" s="348" t="s">
        <v>235</v>
      </c>
      <c r="E54" s="358" t="s">
        <v>426</v>
      </c>
      <c r="F54" s="358"/>
      <c r="G54" s="362" t="s">
        <v>427</v>
      </c>
      <c r="H54" s="131" t="s">
        <v>244</v>
      </c>
      <c r="I54" s="132" t="s">
        <v>243</v>
      </c>
      <c r="J54" s="130" t="s">
        <v>9</v>
      </c>
      <c r="K54" s="130">
        <v>2019</v>
      </c>
      <c r="L54" s="305"/>
    </row>
    <row r="55" spans="1:24" ht="101.5" x14ac:dyDescent="0.35">
      <c r="A55" s="4"/>
      <c r="B55" s="361" t="s">
        <v>275</v>
      </c>
      <c r="C55" s="360" t="s">
        <v>400</v>
      </c>
      <c r="D55" s="349" t="s">
        <v>281</v>
      </c>
      <c r="E55" s="358" t="s">
        <v>401</v>
      </c>
      <c r="F55" s="358" t="s">
        <v>402</v>
      </c>
      <c r="G55" s="362"/>
      <c r="H55" s="131" t="s">
        <v>244</v>
      </c>
      <c r="I55" s="132" t="s">
        <v>243</v>
      </c>
      <c r="J55" s="130" t="s">
        <v>9</v>
      </c>
      <c r="K55" s="130">
        <v>2019</v>
      </c>
      <c r="L55" s="4"/>
    </row>
    <row r="56" spans="1:24" ht="101.5" x14ac:dyDescent="0.35">
      <c r="A56" s="4"/>
      <c r="B56" s="361" t="s">
        <v>310</v>
      </c>
      <c r="C56" s="360" t="s">
        <v>406</v>
      </c>
      <c r="D56" s="348" t="s">
        <v>235</v>
      </c>
      <c r="E56" s="358" t="s">
        <v>407</v>
      </c>
      <c r="F56" s="358"/>
      <c r="G56" s="362"/>
      <c r="H56" s="131" t="s">
        <v>244</v>
      </c>
      <c r="I56" s="132" t="s">
        <v>243</v>
      </c>
      <c r="J56" s="130" t="s">
        <v>9</v>
      </c>
      <c r="K56" s="130">
        <v>2019</v>
      </c>
      <c r="L56" s="4"/>
    </row>
    <row r="57" spans="1:24" ht="42" customHeight="1" x14ac:dyDescent="0.35">
      <c r="A57" s="4"/>
      <c r="B57" s="281" t="s">
        <v>779</v>
      </c>
      <c r="C57" s="281"/>
      <c r="D57" s="281"/>
      <c r="E57" s="281"/>
      <c r="F57" s="281"/>
      <c r="G57" s="379"/>
      <c r="H57" s="379"/>
      <c r="I57" s="379"/>
      <c r="J57" s="379"/>
      <c r="K57" s="4"/>
      <c r="L57" s="4"/>
    </row>
    <row r="58" spans="1:24" ht="24" thickBot="1" x14ac:dyDescent="0.6">
      <c r="A58" s="4"/>
      <c r="B58" s="144"/>
      <c r="C58" s="280" t="s">
        <v>483</v>
      </c>
      <c r="D58" s="280"/>
      <c r="E58" s="280"/>
      <c r="F58" s="280"/>
      <c r="G58" s="406"/>
      <c r="H58" s="406"/>
      <c r="I58" s="406"/>
      <c r="J58" s="406"/>
      <c r="K58" s="280"/>
      <c r="L58" s="4"/>
      <c r="M58" s="280"/>
      <c r="N58" s="280"/>
    </row>
    <row r="59" spans="1:24" ht="24" thickBot="1" x14ac:dyDescent="0.4">
      <c r="A59" s="4"/>
      <c r="B59" s="121" t="s">
        <v>227</v>
      </c>
      <c r="C59" s="120" t="s">
        <v>456</v>
      </c>
      <c r="D59" s="121" t="s">
        <v>514</v>
      </c>
      <c r="E59" s="122" t="s">
        <v>515</v>
      </c>
      <c r="F59" s="121" t="s">
        <v>516</v>
      </c>
      <c r="G59" s="123" t="s">
        <v>517</v>
      </c>
      <c r="H59" s="124" t="s">
        <v>1</v>
      </c>
      <c r="I59" s="124" t="s">
        <v>518</v>
      </c>
      <c r="J59" s="124" t="s">
        <v>519</v>
      </c>
      <c r="K59" s="125" t="s">
        <v>520</v>
      </c>
      <c r="L59" s="4"/>
      <c r="M59" s="25"/>
      <c r="N59" s="25"/>
      <c r="O59" s="25"/>
      <c r="P59" s="25"/>
      <c r="Q59" s="25"/>
      <c r="R59" s="25"/>
      <c r="S59" s="24"/>
      <c r="T59" s="24"/>
      <c r="U59" s="24"/>
      <c r="V59" s="24"/>
      <c r="W59" s="24"/>
      <c r="X59" s="3"/>
    </row>
    <row r="60" spans="1:24" ht="383.5" customHeight="1" x14ac:dyDescent="0.35">
      <c r="A60" s="4"/>
      <c r="B60" s="300" t="s">
        <v>408</v>
      </c>
      <c r="C60" s="357" t="s">
        <v>409</v>
      </c>
      <c r="D60" s="349" t="s">
        <v>233</v>
      </c>
      <c r="E60" s="133" t="s">
        <v>410</v>
      </c>
      <c r="F60" s="133" t="s">
        <v>411</v>
      </c>
      <c r="G60" s="132"/>
      <c r="H60" s="131" t="s">
        <v>244</v>
      </c>
      <c r="I60" s="132" t="s">
        <v>243</v>
      </c>
      <c r="J60" s="130" t="s">
        <v>9</v>
      </c>
      <c r="K60" s="130">
        <v>2019</v>
      </c>
      <c r="L60" s="4"/>
    </row>
    <row r="61" spans="1:24" ht="188.5" x14ac:dyDescent="0.35">
      <c r="A61" s="4"/>
      <c r="B61" s="300" t="s">
        <v>412</v>
      </c>
      <c r="C61" s="357" t="s">
        <v>413</v>
      </c>
      <c r="D61" s="349" t="s">
        <v>232</v>
      </c>
      <c r="E61" s="133" t="s">
        <v>414</v>
      </c>
      <c r="F61" s="133" t="s">
        <v>415</v>
      </c>
      <c r="G61" s="359" t="s">
        <v>416</v>
      </c>
      <c r="H61" s="131" t="s">
        <v>244</v>
      </c>
      <c r="I61" s="132" t="s">
        <v>243</v>
      </c>
      <c r="J61" s="130" t="s">
        <v>9</v>
      </c>
      <c r="K61" s="130">
        <v>2019</v>
      </c>
      <c r="L61" s="4"/>
    </row>
    <row r="62" spans="1:24" ht="132" customHeight="1" x14ac:dyDescent="0.35">
      <c r="A62" s="4"/>
      <c r="B62" s="300" t="s">
        <v>417</v>
      </c>
      <c r="C62" s="357" t="s">
        <v>418</v>
      </c>
      <c r="D62" s="348" t="s">
        <v>235</v>
      </c>
      <c r="E62" s="133" t="s">
        <v>489</v>
      </c>
      <c r="F62" s="133"/>
      <c r="G62" s="359" t="s">
        <v>419</v>
      </c>
      <c r="H62" s="131" t="s">
        <v>244</v>
      </c>
      <c r="I62" s="132" t="s">
        <v>243</v>
      </c>
      <c r="J62" s="130" t="s">
        <v>9</v>
      </c>
      <c r="K62" s="130">
        <v>2019</v>
      </c>
      <c r="L62" s="4"/>
    </row>
    <row r="63" spans="1:24" ht="42" customHeight="1" x14ac:dyDescent="0.35">
      <c r="A63" s="4"/>
      <c r="B63" s="281" t="s">
        <v>780</v>
      </c>
      <c r="C63" s="281"/>
      <c r="D63" s="281"/>
      <c r="E63" s="281"/>
      <c r="F63" s="281"/>
      <c r="G63" s="379"/>
      <c r="H63" s="379"/>
      <c r="I63" s="379"/>
      <c r="J63" s="379"/>
      <c r="K63" s="4"/>
      <c r="L63" s="4"/>
    </row>
    <row r="64" spans="1:24" ht="24" thickBot="1" x14ac:dyDescent="0.6">
      <c r="A64" s="4"/>
      <c r="B64" s="144"/>
      <c r="C64" s="280" t="s">
        <v>445</v>
      </c>
      <c r="D64" s="280"/>
      <c r="E64" s="280"/>
      <c r="F64" s="280"/>
      <c r="G64" s="406"/>
      <c r="H64" s="406"/>
      <c r="I64" s="406"/>
      <c r="J64" s="406"/>
      <c r="K64" s="280"/>
      <c r="L64" s="4"/>
      <c r="M64" s="280"/>
      <c r="N64" s="280"/>
    </row>
    <row r="65" spans="1:24" ht="24" thickBot="1" x14ac:dyDescent="0.4">
      <c r="A65" s="4"/>
      <c r="B65" s="121" t="s">
        <v>227</v>
      </c>
      <c r="C65" s="120" t="s">
        <v>456</v>
      </c>
      <c r="D65" s="121" t="s">
        <v>514</v>
      </c>
      <c r="E65" s="122" t="s">
        <v>515</v>
      </c>
      <c r="F65" s="121" t="s">
        <v>516</v>
      </c>
      <c r="G65" s="123" t="s">
        <v>517</v>
      </c>
      <c r="H65" s="124" t="s">
        <v>1</v>
      </c>
      <c r="I65" s="124" t="s">
        <v>518</v>
      </c>
      <c r="J65" s="124" t="s">
        <v>519</v>
      </c>
      <c r="K65" s="125" t="s">
        <v>520</v>
      </c>
      <c r="L65" s="4"/>
      <c r="M65" s="25"/>
      <c r="N65" s="25"/>
      <c r="O65" s="25"/>
      <c r="P65" s="25"/>
      <c r="Q65" s="25"/>
      <c r="R65" s="25"/>
      <c r="S65" s="24"/>
      <c r="T65" s="24"/>
      <c r="U65" s="24"/>
      <c r="V65" s="24"/>
      <c r="W65" s="24"/>
      <c r="X65" s="3"/>
    </row>
    <row r="66" spans="1:24" ht="101.5" x14ac:dyDescent="0.35">
      <c r="A66" s="4"/>
      <c r="B66" s="300" t="s">
        <v>240</v>
      </c>
      <c r="C66" s="357" t="s">
        <v>437</v>
      </c>
      <c r="D66" s="349" t="s">
        <v>232</v>
      </c>
      <c r="E66" s="133" t="s">
        <v>438</v>
      </c>
      <c r="F66" s="133" t="s">
        <v>439</v>
      </c>
      <c r="G66" s="359"/>
      <c r="H66" s="131" t="s">
        <v>244</v>
      </c>
      <c r="I66" s="132" t="s">
        <v>243</v>
      </c>
      <c r="J66" s="130" t="s">
        <v>9</v>
      </c>
      <c r="K66" s="130">
        <v>2019</v>
      </c>
      <c r="L66" s="4"/>
      <c r="N66" t="s">
        <v>239</v>
      </c>
    </row>
    <row r="67" spans="1:24" ht="101.5" x14ac:dyDescent="0.35">
      <c r="A67" s="4"/>
      <c r="B67" s="300" t="s">
        <v>440</v>
      </c>
      <c r="C67" s="357" t="s">
        <v>804</v>
      </c>
      <c r="D67" s="349" t="s">
        <v>232</v>
      </c>
      <c r="E67" s="133" t="s">
        <v>441</v>
      </c>
      <c r="F67" s="133" t="s">
        <v>442</v>
      </c>
      <c r="G67" s="359"/>
      <c r="H67" s="131" t="s">
        <v>244</v>
      </c>
      <c r="I67" s="132" t="s">
        <v>243</v>
      </c>
      <c r="J67" s="129" t="s">
        <v>9</v>
      </c>
      <c r="K67" s="130">
        <v>2019</v>
      </c>
      <c r="L67" s="4"/>
    </row>
    <row r="68" spans="1:24" ht="42" customHeight="1" x14ac:dyDescent="0.35">
      <c r="A68" s="4"/>
      <c r="B68" s="281" t="s">
        <v>781</v>
      </c>
      <c r="C68" s="281"/>
      <c r="D68" s="281"/>
      <c r="E68" s="281"/>
      <c r="F68" s="281"/>
      <c r="G68" s="379"/>
      <c r="H68" s="379"/>
      <c r="I68" s="379"/>
      <c r="J68" s="379"/>
      <c r="K68" s="4"/>
      <c r="L68" s="4"/>
    </row>
    <row r="69" spans="1:24" ht="24" thickBot="1" x14ac:dyDescent="0.6">
      <c r="A69" s="4"/>
      <c r="B69" s="144"/>
      <c r="C69" s="280" t="s">
        <v>444</v>
      </c>
      <c r="D69" s="280"/>
      <c r="E69" s="280"/>
      <c r="F69" s="280"/>
      <c r="G69" s="406"/>
      <c r="H69" s="406"/>
      <c r="I69" s="406"/>
      <c r="J69" s="406"/>
      <c r="L69" s="4"/>
      <c r="M69" s="1"/>
    </row>
    <row r="70" spans="1:24" ht="24" thickBot="1" x14ac:dyDescent="0.4">
      <c r="A70" s="4"/>
      <c r="B70" s="121" t="s">
        <v>227</v>
      </c>
      <c r="C70" s="120" t="s">
        <v>456</v>
      </c>
      <c r="D70" s="121" t="s">
        <v>514</v>
      </c>
      <c r="E70" s="122" t="s">
        <v>515</v>
      </c>
      <c r="F70" s="121" t="s">
        <v>516</v>
      </c>
      <c r="G70" s="123" t="s">
        <v>517</v>
      </c>
      <c r="H70" s="124" t="s">
        <v>1</v>
      </c>
      <c r="I70" s="124" t="s">
        <v>518</v>
      </c>
      <c r="J70" s="124" t="s">
        <v>519</v>
      </c>
      <c r="K70" s="125" t="s">
        <v>520</v>
      </c>
      <c r="L70" s="4"/>
      <c r="M70" s="25"/>
      <c r="N70" s="25"/>
      <c r="O70" s="25"/>
      <c r="P70" s="25"/>
      <c r="Q70" s="25"/>
      <c r="R70" s="25"/>
      <c r="S70" s="24"/>
      <c r="T70" s="24"/>
      <c r="U70" s="24"/>
      <c r="V70" s="24"/>
      <c r="W70" s="24"/>
      <c r="X70" s="3"/>
    </row>
    <row r="71" spans="1:24" ht="121.75" customHeight="1" x14ac:dyDescent="0.35">
      <c r="A71" s="4"/>
      <c r="B71" s="300" t="s">
        <v>240</v>
      </c>
      <c r="C71" s="357" t="s">
        <v>494</v>
      </c>
      <c r="D71" s="349" t="s">
        <v>232</v>
      </c>
      <c r="E71" s="133" t="s">
        <v>433</v>
      </c>
      <c r="F71" s="133" t="s">
        <v>435</v>
      </c>
      <c r="G71" s="359"/>
      <c r="H71" s="131" t="s">
        <v>244</v>
      </c>
      <c r="I71" s="132" t="s">
        <v>243</v>
      </c>
      <c r="J71" s="130" t="s">
        <v>9</v>
      </c>
      <c r="K71" s="130">
        <v>2019</v>
      </c>
      <c r="L71" s="4"/>
    </row>
    <row r="72" spans="1:24" ht="101.5" x14ac:dyDescent="0.35">
      <c r="A72" s="4"/>
      <c r="B72" s="300" t="s">
        <v>240</v>
      </c>
      <c r="C72" s="357" t="s">
        <v>494</v>
      </c>
      <c r="D72" s="349" t="s">
        <v>232</v>
      </c>
      <c r="E72" s="133" t="s">
        <v>434</v>
      </c>
      <c r="F72" s="133" t="s">
        <v>436</v>
      </c>
      <c r="G72" s="359"/>
      <c r="H72" s="131" t="s">
        <v>244</v>
      </c>
      <c r="I72" s="132" t="s">
        <v>243</v>
      </c>
      <c r="J72" s="129" t="s">
        <v>9</v>
      </c>
      <c r="K72" s="130">
        <v>2019</v>
      </c>
      <c r="L72" s="4"/>
    </row>
    <row r="73" spans="1:24" ht="113.5" customHeight="1" x14ac:dyDescent="0.35">
      <c r="A73" s="4"/>
      <c r="B73" s="300" t="s">
        <v>428</v>
      </c>
      <c r="C73" s="357" t="s">
        <v>429</v>
      </c>
      <c r="D73" s="349" t="s">
        <v>281</v>
      </c>
      <c r="E73" s="133" t="s">
        <v>430</v>
      </c>
      <c r="F73" s="133" t="s">
        <v>432</v>
      </c>
      <c r="G73" s="359" t="s">
        <v>431</v>
      </c>
      <c r="H73" s="131" t="s">
        <v>244</v>
      </c>
      <c r="I73" s="132" t="s">
        <v>243</v>
      </c>
      <c r="J73" s="129" t="s">
        <v>9</v>
      </c>
      <c r="K73" s="130">
        <v>2019</v>
      </c>
      <c r="L73" s="4"/>
    </row>
    <row r="74" spans="1:24" ht="42" customHeight="1" x14ac:dyDescent="0.35">
      <c r="A74" s="4"/>
      <c r="B74" s="281" t="s">
        <v>782</v>
      </c>
      <c r="C74" s="281"/>
      <c r="D74" s="281"/>
      <c r="E74" s="281"/>
      <c r="F74" s="281"/>
      <c r="G74" s="379"/>
      <c r="H74" s="379"/>
      <c r="I74" s="379"/>
      <c r="J74" s="379"/>
      <c r="K74" s="4"/>
      <c r="L74" s="4"/>
    </row>
    <row r="75" spans="1:24" ht="24" thickBot="1" x14ac:dyDescent="0.6">
      <c r="A75" s="4"/>
      <c r="B75" s="144"/>
      <c r="C75" s="280" t="s">
        <v>497</v>
      </c>
      <c r="D75" s="280"/>
      <c r="E75" s="280"/>
      <c r="F75" s="280"/>
      <c r="G75" s="406"/>
      <c r="H75" s="406"/>
      <c r="I75" s="406"/>
      <c r="J75" s="406"/>
      <c r="K75" s="280"/>
      <c r="L75" s="4"/>
      <c r="M75" s="280"/>
      <c r="N75" s="280"/>
    </row>
    <row r="76" spans="1:24" ht="24" thickBot="1" x14ac:dyDescent="0.4">
      <c r="A76" s="4"/>
      <c r="B76" s="121" t="s">
        <v>227</v>
      </c>
      <c r="C76" s="120" t="s">
        <v>456</v>
      </c>
      <c r="D76" s="121" t="s">
        <v>514</v>
      </c>
      <c r="E76" s="122" t="s">
        <v>515</v>
      </c>
      <c r="F76" s="121" t="s">
        <v>516</v>
      </c>
      <c r="G76" s="123" t="s">
        <v>517</v>
      </c>
      <c r="H76" s="124" t="s">
        <v>1</v>
      </c>
      <c r="I76" s="124" t="s">
        <v>518</v>
      </c>
      <c r="J76" s="124" t="s">
        <v>519</v>
      </c>
      <c r="K76" s="125" t="s">
        <v>520</v>
      </c>
      <c r="L76" s="4"/>
      <c r="M76" s="25"/>
      <c r="N76" s="25"/>
      <c r="O76" s="25"/>
      <c r="P76" s="25"/>
      <c r="Q76" s="25"/>
      <c r="R76" s="25"/>
      <c r="S76" s="24"/>
      <c r="T76" s="24"/>
      <c r="U76" s="24"/>
      <c r="V76" s="24"/>
      <c r="W76" s="24"/>
      <c r="X76" s="3"/>
    </row>
    <row r="77" spans="1:24" ht="101.5" x14ac:dyDescent="0.35">
      <c r="A77" s="4"/>
      <c r="B77" s="300" t="s">
        <v>301</v>
      </c>
      <c r="C77" s="357" t="s">
        <v>302</v>
      </c>
      <c r="D77" s="349" t="s">
        <v>232</v>
      </c>
      <c r="E77" s="133" t="s">
        <v>303</v>
      </c>
      <c r="F77" s="133" t="s">
        <v>305</v>
      </c>
      <c r="G77" s="359" t="s">
        <v>304</v>
      </c>
      <c r="H77" s="131" t="s">
        <v>244</v>
      </c>
      <c r="I77" s="132" t="s">
        <v>243</v>
      </c>
      <c r="J77" s="130" t="s">
        <v>9</v>
      </c>
      <c r="K77" s="130">
        <v>2019</v>
      </c>
      <c r="L77" s="4"/>
    </row>
    <row r="78" spans="1:24" ht="101.5" x14ac:dyDescent="0.35">
      <c r="A78" s="4"/>
      <c r="B78" s="300" t="s">
        <v>301</v>
      </c>
      <c r="C78" s="357" t="s">
        <v>316</v>
      </c>
      <c r="D78" s="349" t="s">
        <v>281</v>
      </c>
      <c r="E78" s="133" t="s">
        <v>317</v>
      </c>
      <c r="F78" s="133" t="s">
        <v>318</v>
      </c>
      <c r="G78" s="359" t="s">
        <v>319</v>
      </c>
      <c r="H78" s="131" t="s">
        <v>244</v>
      </c>
      <c r="I78" s="132" t="s">
        <v>243</v>
      </c>
      <c r="J78" s="130" t="s">
        <v>9</v>
      </c>
      <c r="K78" s="130">
        <v>2019</v>
      </c>
      <c r="L78" s="4"/>
    </row>
    <row r="79" spans="1:24" ht="145.75" customHeight="1" x14ac:dyDescent="0.35">
      <c r="A79" s="4"/>
      <c r="B79" s="300" t="s">
        <v>301</v>
      </c>
      <c r="C79" s="357" t="s">
        <v>323</v>
      </c>
      <c r="D79" s="349" t="s">
        <v>232</v>
      </c>
      <c r="E79" s="133" t="s">
        <v>324</v>
      </c>
      <c r="F79" s="133" t="s">
        <v>325</v>
      </c>
      <c r="G79" s="359" t="s">
        <v>322</v>
      </c>
      <c r="H79" s="131" t="s">
        <v>244</v>
      </c>
      <c r="I79" s="132" t="s">
        <v>243</v>
      </c>
      <c r="J79" s="130" t="s">
        <v>9</v>
      </c>
      <c r="K79" s="130">
        <v>2019</v>
      </c>
      <c r="L79" s="4"/>
    </row>
    <row r="80" spans="1:24" ht="101.5" x14ac:dyDescent="0.35">
      <c r="A80" s="4"/>
      <c r="B80" s="300" t="s">
        <v>301</v>
      </c>
      <c r="C80" s="357" t="s">
        <v>323</v>
      </c>
      <c r="D80" s="349" t="s">
        <v>281</v>
      </c>
      <c r="E80" s="133" t="s">
        <v>330</v>
      </c>
      <c r="F80" s="133" t="s">
        <v>331</v>
      </c>
      <c r="G80" s="359"/>
      <c r="H80" s="131" t="s">
        <v>244</v>
      </c>
      <c r="I80" s="132" t="s">
        <v>243</v>
      </c>
      <c r="J80" s="130" t="s">
        <v>9</v>
      </c>
      <c r="K80" s="130">
        <v>2019</v>
      </c>
      <c r="L80" s="4"/>
    </row>
    <row r="81" spans="1:24" ht="101.5" x14ac:dyDescent="0.35">
      <c r="A81" s="4"/>
      <c r="B81" s="300" t="s">
        <v>301</v>
      </c>
      <c r="C81" s="357" t="s">
        <v>323</v>
      </c>
      <c r="D81" s="348" t="s">
        <v>235</v>
      </c>
      <c r="E81" s="133" t="s">
        <v>335</v>
      </c>
      <c r="F81" s="133" t="s">
        <v>336</v>
      </c>
      <c r="G81" s="359" t="s">
        <v>337</v>
      </c>
      <c r="H81" s="131" t="s">
        <v>244</v>
      </c>
      <c r="I81" s="132" t="s">
        <v>243</v>
      </c>
      <c r="J81" s="130" t="s">
        <v>9</v>
      </c>
      <c r="K81" s="130">
        <v>2019</v>
      </c>
      <c r="L81" s="4"/>
    </row>
    <row r="82" spans="1:24" ht="203" x14ac:dyDescent="0.35">
      <c r="A82" s="4"/>
      <c r="B82" s="300" t="s">
        <v>301</v>
      </c>
      <c r="C82" s="357" t="s">
        <v>326</v>
      </c>
      <c r="D82" s="349" t="s">
        <v>232</v>
      </c>
      <c r="E82" s="133" t="s">
        <v>327</v>
      </c>
      <c r="F82" s="133" t="s">
        <v>328</v>
      </c>
      <c r="G82" s="359" t="s">
        <v>329</v>
      </c>
      <c r="H82" s="131" t="s">
        <v>244</v>
      </c>
      <c r="I82" s="132" t="s">
        <v>243</v>
      </c>
      <c r="J82" s="130" t="s">
        <v>9</v>
      </c>
      <c r="K82" s="130">
        <v>2019</v>
      </c>
      <c r="L82" s="4"/>
    </row>
    <row r="83" spans="1:24" ht="101.5" x14ac:dyDescent="0.35">
      <c r="A83" s="4"/>
      <c r="B83" s="300" t="s">
        <v>301</v>
      </c>
      <c r="C83" s="357" t="s">
        <v>332</v>
      </c>
      <c r="D83" s="349" t="s">
        <v>281</v>
      </c>
      <c r="E83" s="133" t="s">
        <v>333</v>
      </c>
      <c r="F83" s="133"/>
      <c r="G83" s="359" t="s">
        <v>334</v>
      </c>
      <c r="H83" s="131" t="s">
        <v>244</v>
      </c>
      <c r="I83" s="132" t="s">
        <v>243</v>
      </c>
      <c r="J83" s="130" t="s">
        <v>9</v>
      </c>
      <c r="K83" s="130">
        <v>2019</v>
      </c>
      <c r="L83" s="4"/>
    </row>
    <row r="84" spans="1:24" ht="116" x14ac:dyDescent="0.35">
      <c r="A84" s="4"/>
      <c r="B84" s="300" t="s">
        <v>446</v>
      </c>
      <c r="C84" s="357" t="s">
        <v>500</v>
      </c>
      <c r="D84" s="349" t="s">
        <v>232</v>
      </c>
      <c r="E84" s="133" t="s">
        <v>501</v>
      </c>
      <c r="F84" s="133" t="s">
        <v>502</v>
      </c>
      <c r="G84" s="359"/>
      <c r="H84" s="131" t="s">
        <v>4</v>
      </c>
      <c r="I84" s="132" t="s">
        <v>12</v>
      </c>
      <c r="J84" s="130" t="s">
        <v>9</v>
      </c>
      <c r="K84" s="130">
        <v>2019</v>
      </c>
      <c r="L84" s="4"/>
    </row>
    <row r="85" spans="1:24" ht="101.5" x14ac:dyDescent="0.35">
      <c r="A85" s="4"/>
      <c r="B85" s="300" t="s">
        <v>446</v>
      </c>
      <c r="C85" s="357" t="s">
        <v>447</v>
      </c>
      <c r="D85" s="349" t="s">
        <v>281</v>
      </c>
      <c r="E85" s="133" t="s">
        <v>448</v>
      </c>
      <c r="F85" s="133" t="s">
        <v>449</v>
      </c>
      <c r="G85" s="359"/>
      <c r="H85" s="131" t="s">
        <v>244</v>
      </c>
      <c r="I85" s="132" t="s">
        <v>243</v>
      </c>
      <c r="J85" s="130" t="s">
        <v>9</v>
      </c>
      <c r="K85" s="130">
        <v>2019</v>
      </c>
      <c r="L85" s="4"/>
    </row>
    <row r="86" spans="1:24" ht="130.5" x14ac:dyDescent="0.35">
      <c r="A86" s="4"/>
      <c r="B86" s="300" t="s">
        <v>306</v>
      </c>
      <c r="C86" s="357" t="s">
        <v>307</v>
      </c>
      <c r="D86" s="349" t="s">
        <v>232</v>
      </c>
      <c r="E86" s="133" t="s">
        <v>308</v>
      </c>
      <c r="F86" s="133" t="s">
        <v>309</v>
      </c>
      <c r="G86" s="359"/>
      <c r="H86" s="131" t="s">
        <v>244</v>
      </c>
      <c r="I86" s="132" t="s">
        <v>243</v>
      </c>
      <c r="J86" s="130" t="s">
        <v>9</v>
      </c>
      <c r="K86" s="130">
        <v>2019</v>
      </c>
      <c r="L86" s="4"/>
    </row>
    <row r="87" spans="1:24" ht="101.5" x14ac:dyDescent="0.35">
      <c r="A87" s="4"/>
      <c r="B87" s="300" t="s">
        <v>306</v>
      </c>
      <c r="C87" s="357" t="s">
        <v>320</v>
      </c>
      <c r="D87" s="349" t="s">
        <v>281</v>
      </c>
      <c r="E87" s="133" t="s">
        <v>321</v>
      </c>
      <c r="F87" s="133"/>
      <c r="G87" s="359"/>
      <c r="H87" s="131" t="s">
        <v>244</v>
      </c>
      <c r="I87" s="132" t="s">
        <v>243</v>
      </c>
      <c r="J87" s="130" t="s">
        <v>9</v>
      </c>
      <c r="K87" s="130">
        <v>2019</v>
      </c>
      <c r="L87" s="4"/>
    </row>
    <row r="88" spans="1:24" ht="101.5" x14ac:dyDescent="0.35">
      <c r="A88" s="4"/>
      <c r="B88" s="300" t="s">
        <v>306</v>
      </c>
      <c r="C88" s="357" t="s">
        <v>450</v>
      </c>
      <c r="D88" s="349" t="s">
        <v>281</v>
      </c>
      <c r="E88" s="133" t="s">
        <v>451</v>
      </c>
      <c r="F88" s="133" t="s">
        <v>452</v>
      </c>
      <c r="G88" s="359"/>
      <c r="H88" s="131" t="s">
        <v>244</v>
      </c>
      <c r="I88" s="132" t="s">
        <v>243</v>
      </c>
      <c r="J88" s="130" t="s">
        <v>9</v>
      </c>
      <c r="K88" s="130">
        <v>2019</v>
      </c>
      <c r="L88" s="4"/>
    </row>
    <row r="89" spans="1:24" ht="101.5" x14ac:dyDescent="0.35">
      <c r="A89" s="4"/>
      <c r="B89" s="300" t="s">
        <v>306</v>
      </c>
      <c r="C89" s="357" t="s">
        <v>453</v>
      </c>
      <c r="D89" s="349" t="s">
        <v>232</v>
      </c>
      <c r="E89" s="133" t="s">
        <v>454</v>
      </c>
      <c r="F89" s="133" t="s">
        <v>806</v>
      </c>
      <c r="G89" s="359"/>
      <c r="H89" s="131" t="s">
        <v>244</v>
      </c>
      <c r="I89" s="132" t="s">
        <v>243</v>
      </c>
      <c r="J89" s="130" t="s">
        <v>9</v>
      </c>
      <c r="K89" s="130">
        <v>2019</v>
      </c>
      <c r="L89" s="4"/>
    </row>
    <row r="90" spans="1:24" ht="101.5" x14ac:dyDescent="0.35">
      <c r="A90" s="4"/>
      <c r="B90" s="300" t="s">
        <v>310</v>
      </c>
      <c r="C90" s="357" t="s">
        <v>311</v>
      </c>
      <c r="D90" s="349" t="s">
        <v>232</v>
      </c>
      <c r="E90" s="133" t="s">
        <v>504</v>
      </c>
      <c r="F90" s="133" t="s">
        <v>312</v>
      </c>
      <c r="G90" s="359" t="s">
        <v>313</v>
      </c>
      <c r="H90" s="131" t="s">
        <v>244</v>
      </c>
      <c r="I90" s="132" t="s">
        <v>243</v>
      </c>
      <c r="J90" s="130" t="s">
        <v>9</v>
      </c>
      <c r="K90" s="130">
        <v>2019</v>
      </c>
      <c r="L90" s="4"/>
    </row>
    <row r="91" spans="1:24" ht="101.5" x14ac:dyDescent="0.35">
      <c r="A91" s="4"/>
      <c r="B91" s="300" t="s">
        <v>310</v>
      </c>
      <c r="C91" s="357" t="s">
        <v>311</v>
      </c>
      <c r="D91" s="349" t="s">
        <v>232</v>
      </c>
      <c r="E91" s="133" t="s">
        <v>314</v>
      </c>
      <c r="F91" s="133" t="s">
        <v>315</v>
      </c>
      <c r="G91" s="359" t="s">
        <v>313</v>
      </c>
      <c r="H91" s="131" t="s">
        <v>244</v>
      </c>
      <c r="I91" s="132" t="s">
        <v>243</v>
      </c>
      <c r="J91" s="130" t="s">
        <v>9</v>
      </c>
      <c r="K91" s="130">
        <v>2019</v>
      </c>
      <c r="L91" s="4"/>
    </row>
    <row r="92" spans="1:24" ht="159.5" x14ac:dyDescent="0.35">
      <c r="A92" s="4"/>
      <c r="B92" s="300" t="s">
        <v>310</v>
      </c>
      <c r="C92" s="357" t="s">
        <v>311</v>
      </c>
      <c r="D92" s="348" t="s">
        <v>235</v>
      </c>
      <c r="E92" s="133" t="s">
        <v>339</v>
      </c>
      <c r="F92" s="133" t="s">
        <v>338</v>
      </c>
      <c r="G92" s="359"/>
      <c r="H92" s="131" t="s">
        <v>244</v>
      </c>
      <c r="I92" s="132" t="s">
        <v>243</v>
      </c>
      <c r="J92" s="130" t="s">
        <v>9</v>
      </c>
      <c r="K92" s="130">
        <v>2019</v>
      </c>
      <c r="L92" s="4"/>
    </row>
    <row r="93" spans="1:24" ht="101.5" x14ac:dyDescent="0.35">
      <c r="A93" s="4"/>
      <c r="B93" s="300" t="s">
        <v>506</v>
      </c>
      <c r="C93" s="357" t="s">
        <v>505</v>
      </c>
      <c r="D93" s="349" t="s">
        <v>232</v>
      </c>
      <c r="E93" s="133" t="s">
        <v>507</v>
      </c>
      <c r="F93" s="133" t="s">
        <v>805</v>
      </c>
      <c r="G93" s="359"/>
      <c r="H93" s="131" t="s">
        <v>244</v>
      </c>
      <c r="I93" s="132" t="s">
        <v>243</v>
      </c>
      <c r="J93" s="130" t="s">
        <v>9</v>
      </c>
      <c r="K93" s="130">
        <v>2019</v>
      </c>
      <c r="L93" s="4"/>
    </row>
    <row r="94" spans="1:24" ht="42" customHeight="1" x14ac:dyDescent="0.35">
      <c r="A94" s="4"/>
      <c r="B94" s="281" t="s">
        <v>783</v>
      </c>
      <c r="C94" s="281"/>
      <c r="D94" s="281"/>
      <c r="E94" s="281"/>
      <c r="F94" s="281"/>
      <c r="G94" s="379"/>
      <c r="H94" s="379"/>
      <c r="I94" s="379"/>
      <c r="J94" s="379"/>
      <c r="K94" s="4"/>
      <c r="L94" s="4"/>
    </row>
    <row r="95" spans="1:24" ht="24" thickBot="1" x14ac:dyDescent="0.6">
      <c r="A95" s="4"/>
      <c r="B95" s="144"/>
      <c r="C95" s="280" t="s">
        <v>340</v>
      </c>
      <c r="D95" s="280"/>
      <c r="E95" s="280"/>
      <c r="F95" s="280"/>
      <c r="G95" s="406"/>
      <c r="H95" s="406"/>
      <c r="I95" s="406"/>
      <c r="J95" s="406"/>
      <c r="K95" s="280"/>
      <c r="L95" s="4"/>
      <c r="M95" s="280"/>
      <c r="N95" s="280"/>
    </row>
    <row r="96" spans="1:24" ht="24" thickBot="1" x14ac:dyDescent="0.4">
      <c r="A96" s="4"/>
      <c r="B96" s="121" t="s">
        <v>227</v>
      </c>
      <c r="C96" s="120" t="s">
        <v>456</v>
      </c>
      <c r="D96" s="121" t="s">
        <v>514</v>
      </c>
      <c r="E96" s="122" t="s">
        <v>515</v>
      </c>
      <c r="F96" s="121" t="s">
        <v>516</v>
      </c>
      <c r="G96" s="123" t="s">
        <v>517</v>
      </c>
      <c r="H96" s="124" t="s">
        <v>1</v>
      </c>
      <c r="I96" s="124" t="s">
        <v>518</v>
      </c>
      <c r="J96" s="124" t="s">
        <v>519</v>
      </c>
      <c r="K96" s="125" t="s">
        <v>520</v>
      </c>
      <c r="L96" s="4"/>
      <c r="M96" s="25"/>
      <c r="N96" s="25"/>
      <c r="O96" s="25"/>
      <c r="P96" s="25"/>
      <c r="Q96" s="25"/>
      <c r="R96" s="25"/>
      <c r="S96" s="24"/>
      <c r="T96" s="24"/>
      <c r="U96" s="24"/>
      <c r="V96" s="24"/>
      <c r="W96" s="24"/>
      <c r="X96" s="3"/>
    </row>
    <row r="97" spans="1:13" ht="101.5" x14ac:dyDescent="0.35">
      <c r="A97" s="4"/>
      <c r="B97" s="300" t="s">
        <v>301</v>
      </c>
      <c r="C97" s="357" t="s">
        <v>341</v>
      </c>
      <c r="D97" s="349" t="s">
        <v>232</v>
      </c>
      <c r="E97" s="133" t="s">
        <v>342</v>
      </c>
      <c r="F97" s="133" t="s">
        <v>344</v>
      </c>
      <c r="G97" s="359" t="s">
        <v>343</v>
      </c>
      <c r="H97" s="131" t="s">
        <v>244</v>
      </c>
      <c r="I97" s="132" t="s">
        <v>243</v>
      </c>
      <c r="J97" s="130" t="s">
        <v>9</v>
      </c>
      <c r="K97" s="130">
        <v>2019</v>
      </c>
      <c r="L97" s="4"/>
    </row>
    <row r="98" spans="1:13" ht="101.5" x14ac:dyDescent="0.35">
      <c r="A98" s="4"/>
      <c r="B98" s="300" t="s">
        <v>301</v>
      </c>
      <c r="C98" s="357" t="s">
        <v>354</v>
      </c>
      <c r="D98" s="349" t="s">
        <v>232</v>
      </c>
      <c r="E98" s="133" t="s">
        <v>355</v>
      </c>
      <c r="F98" s="133" t="s">
        <v>356</v>
      </c>
      <c r="G98" s="359" t="s">
        <v>357</v>
      </c>
      <c r="H98" s="131" t="s">
        <v>244</v>
      </c>
      <c r="I98" s="132" t="s">
        <v>243</v>
      </c>
      <c r="J98" s="130" t="s">
        <v>9</v>
      </c>
      <c r="K98" s="130">
        <v>2019</v>
      </c>
      <c r="L98" s="4"/>
    </row>
    <row r="99" spans="1:13" ht="101.5" x14ac:dyDescent="0.35">
      <c r="A99" s="4"/>
      <c r="B99" s="300" t="s">
        <v>301</v>
      </c>
      <c r="C99" s="357" t="s">
        <v>378</v>
      </c>
      <c r="D99" s="349" t="s">
        <v>281</v>
      </c>
      <c r="E99" s="133" t="s">
        <v>379</v>
      </c>
      <c r="F99" s="133" t="s">
        <v>380</v>
      </c>
      <c r="G99" s="359"/>
      <c r="H99" s="131" t="s">
        <v>244</v>
      </c>
      <c r="I99" s="132" t="s">
        <v>243</v>
      </c>
      <c r="J99" s="130" t="s">
        <v>9</v>
      </c>
      <c r="K99" s="130">
        <v>2019</v>
      </c>
      <c r="L99" s="4"/>
    </row>
    <row r="100" spans="1:13" ht="101.5" x14ac:dyDescent="0.35">
      <c r="A100" s="4"/>
      <c r="B100" s="300" t="s">
        <v>301</v>
      </c>
      <c r="C100" s="357" t="s">
        <v>332</v>
      </c>
      <c r="D100" s="349" t="s">
        <v>281</v>
      </c>
      <c r="E100" s="133" t="s">
        <v>364</v>
      </c>
      <c r="F100" s="133" t="s">
        <v>356</v>
      </c>
      <c r="G100" s="359" t="s">
        <v>365</v>
      </c>
      <c r="H100" s="131" t="s">
        <v>244</v>
      </c>
      <c r="I100" s="132" t="s">
        <v>243</v>
      </c>
      <c r="J100" s="130" t="s">
        <v>9</v>
      </c>
      <c r="K100" s="130">
        <v>2019</v>
      </c>
      <c r="L100" s="4"/>
    </row>
    <row r="101" spans="1:13" ht="101.5" x14ac:dyDescent="0.35">
      <c r="A101" s="4"/>
      <c r="B101" s="300" t="s">
        <v>345</v>
      </c>
      <c r="C101" s="357" t="s">
        <v>346</v>
      </c>
      <c r="D101" s="349" t="s">
        <v>232</v>
      </c>
      <c r="E101" s="133" t="s">
        <v>347</v>
      </c>
      <c r="F101" s="133" t="s">
        <v>349</v>
      </c>
      <c r="G101" s="359" t="s">
        <v>348</v>
      </c>
      <c r="H101" s="131" t="s">
        <v>244</v>
      </c>
      <c r="I101" s="132" t="s">
        <v>243</v>
      </c>
      <c r="J101" s="130" t="s">
        <v>9</v>
      </c>
      <c r="K101" s="130">
        <v>2019</v>
      </c>
      <c r="L101" s="4"/>
    </row>
    <row r="102" spans="1:13" ht="116" x14ac:dyDescent="0.35">
      <c r="A102" s="4"/>
      <c r="B102" s="300" t="s">
        <v>345</v>
      </c>
      <c r="C102" s="357" t="s">
        <v>350</v>
      </c>
      <c r="D102" s="349" t="s">
        <v>232</v>
      </c>
      <c r="E102" s="133" t="s">
        <v>351</v>
      </c>
      <c r="F102" s="133" t="s">
        <v>353</v>
      </c>
      <c r="G102" s="359" t="s">
        <v>352</v>
      </c>
      <c r="H102" s="131" t="s">
        <v>244</v>
      </c>
      <c r="I102" s="132" t="s">
        <v>243</v>
      </c>
      <c r="J102" s="130" t="s">
        <v>9</v>
      </c>
      <c r="K102" s="130">
        <v>2019</v>
      </c>
      <c r="L102" s="4"/>
      <c r="M102" s="307"/>
    </row>
    <row r="103" spans="1:13" ht="108.5" x14ac:dyDescent="0.35">
      <c r="A103" s="4"/>
      <c r="B103" s="300" t="s">
        <v>345</v>
      </c>
      <c r="C103" s="357" t="s">
        <v>358</v>
      </c>
      <c r="D103" s="349" t="s">
        <v>232</v>
      </c>
      <c r="E103" s="133" t="s">
        <v>360</v>
      </c>
      <c r="F103" s="133"/>
      <c r="G103" s="359" t="s">
        <v>359</v>
      </c>
      <c r="H103" s="131" t="s">
        <v>244</v>
      </c>
      <c r="I103" s="132" t="s">
        <v>243</v>
      </c>
      <c r="J103" s="130" t="s">
        <v>9</v>
      </c>
      <c r="K103" s="130">
        <v>2019</v>
      </c>
      <c r="L103" s="4"/>
    </row>
    <row r="104" spans="1:13" ht="101.5" x14ac:dyDescent="0.35">
      <c r="A104" s="4"/>
      <c r="B104" s="300" t="s">
        <v>345</v>
      </c>
      <c r="C104" s="357" t="s">
        <v>361</v>
      </c>
      <c r="D104" s="349" t="s">
        <v>281</v>
      </c>
      <c r="E104" s="133" t="s">
        <v>362</v>
      </c>
      <c r="F104" s="133" t="s">
        <v>363</v>
      </c>
      <c r="G104" s="359"/>
      <c r="H104" s="131" t="s">
        <v>244</v>
      </c>
      <c r="I104" s="132" t="s">
        <v>243</v>
      </c>
      <c r="J104" s="130" t="s">
        <v>9</v>
      </c>
      <c r="K104" s="130">
        <v>2019</v>
      </c>
      <c r="L104" s="4"/>
    </row>
    <row r="105" spans="1:13" ht="101.5" x14ac:dyDescent="0.35">
      <c r="A105" s="4"/>
      <c r="B105" s="300" t="s">
        <v>275</v>
      </c>
      <c r="C105" s="357" t="s">
        <v>366</v>
      </c>
      <c r="D105" s="349" t="s">
        <v>232</v>
      </c>
      <c r="E105" s="133" t="s">
        <v>377</v>
      </c>
      <c r="F105" s="133" t="s">
        <v>368</v>
      </c>
      <c r="G105" s="359"/>
      <c r="H105" s="131" t="s">
        <v>244</v>
      </c>
      <c r="I105" s="132" t="s">
        <v>243</v>
      </c>
      <c r="J105" s="130" t="s">
        <v>9</v>
      </c>
      <c r="K105" s="130">
        <v>2019</v>
      </c>
      <c r="L105" s="4"/>
    </row>
    <row r="106" spans="1:13" ht="101.5" x14ac:dyDescent="0.35">
      <c r="A106" s="4"/>
      <c r="B106" s="300" t="s">
        <v>275</v>
      </c>
      <c r="C106" s="357" t="s">
        <v>366</v>
      </c>
      <c r="D106" s="349" t="s">
        <v>281</v>
      </c>
      <c r="E106" s="133" t="s">
        <v>367</v>
      </c>
      <c r="F106" s="133" t="s">
        <v>368</v>
      </c>
      <c r="G106" s="359"/>
      <c r="H106" s="131" t="s">
        <v>244</v>
      </c>
      <c r="I106" s="132" t="s">
        <v>243</v>
      </c>
      <c r="J106" s="130" t="s">
        <v>9</v>
      </c>
      <c r="K106" s="130">
        <v>2019</v>
      </c>
      <c r="L106" s="4"/>
    </row>
    <row r="107" spans="1:13" ht="101.5" x14ac:dyDescent="0.35">
      <c r="A107" s="4"/>
      <c r="B107" s="300" t="s">
        <v>369</v>
      </c>
      <c r="C107" s="357" t="s">
        <v>370</v>
      </c>
      <c r="D107" s="349" t="s">
        <v>281</v>
      </c>
      <c r="E107" s="133" t="s">
        <v>371</v>
      </c>
      <c r="F107" s="133" t="s">
        <v>372</v>
      </c>
      <c r="G107" s="359" t="s">
        <v>373</v>
      </c>
      <c r="H107" s="131" t="s">
        <v>244</v>
      </c>
      <c r="I107" s="132" t="s">
        <v>243</v>
      </c>
      <c r="J107" s="130" t="s">
        <v>9</v>
      </c>
      <c r="K107" s="130">
        <v>2019</v>
      </c>
      <c r="L107" s="4"/>
    </row>
    <row r="108" spans="1:13" ht="101.5" x14ac:dyDescent="0.35">
      <c r="A108" s="4"/>
      <c r="B108" s="300" t="s">
        <v>374</v>
      </c>
      <c r="C108" s="357" t="s">
        <v>374</v>
      </c>
      <c r="D108" s="349" t="s">
        <v>281</v>
      </c>
      <c r="E108" s="133" t="s">
        <v>375</v>
      </c>
      <c r="F108" s="133" t="s">
        <v>376</v>
      </c>
      <c r="G108" s="359"/>
      <c r="H108" s="131" t="s">
        <v>244</v>
      </c>
      <c r="I108" s="132" t="s">
        <v>243</v>
      </c>
      <c r="J108" s="130" t="s">
        <v>9</v>
      </c>
      <c r="K108" s="130">
        <v>2019</v>
      </c>
      <c r="L108" s="4"/>
    </row>
    <row r="109" spans="1:13" ht="42" customHeight="1" x14ac:dyDescent="0.35">
      <c r="A109" s="4"/>
      <c r="B109" s="4"/>
      <c r="C109" s="4"/>
      <c r="D109" s="4"/>
      <c r="E109" s="4"/>
      <c r="F109" s="4"/>
      <c r="G109" s="4"/>
      <c r="H109" s="4"/>
      <c r="I109" s="4"/>
      <c r="J109" s="4"/>
      <c r="K109" s="4"/>
      <c r="L109" s="4"/>
    </row>
    <row r="110" spans="1:13" x14ac:dyDescent="0.35">
      <c r="A110" s="4"/>
      <c r="B110" s="4"/>
      <c r="C110" s="4"/>
      <c r="D110" s="4"/>
      <c r="E110" s="4"/>
      <c r="F110" s="4"/>
      <c r="G110" s="4"/>
      <c r="H110" s="4"/>
      <c r="I110" s="4"/>
      <c r="J110" s="4"/>
      <c r="K110" s="4"/>
      <c r="L110" s="4"/>
    </row>
  </sheetData>
  <sheetProtection algorithmName="SHA-512" hashValue="2FJUHzqIR/meYyyAW3RBZsLfz/3CGa/ksUO5X2LgDs3kxF94oPeylzs4QBW5Nnsv2fgX7wlbO23jy1DZm6JvrA==" saltValue="cYDolGV2tG7C9bRCrmLMPA==" spinCount="100000" sheet="1" objects="1" scenarios="1"/>
  <mergeCells count="16">
    <mergeCell ref="B2:K8"/>
    <mergeCell ref="B11:K15"/>
    <mergeCell ref="G74:J74"/>
    <mergeCell ref="G75:J75"/>
    <mergeCell ref="G94:J94"/>
    <mergeCell ref="G95:J95"/>
    <mergeCell ref="G25:J25"/>
    <mergeCell ref="G26:J26"/>
    <mergeCell ref="G41:J41"/>
    <mergeCell ref="G42:J42"/>
    <mergeCell ref="G57:J57"/>
    <mergeCell ref="G58:J58"/>
    <mergeCell ref="G63:J63"/>
    <mergeCell ref="G64:J64"/>
    <mergeCell ref="G68:J68"/>
    <mergeCell ref="G69:J69"/>
  </mergeCells>
  <hyperlinks>
    <hyperlink ref="H20" r:id="rId1" xr:uid="{00000000-0004-0000-0B00-000004000000}"/>
    <hyperlink ref="H21" r:id="rId2" xr:uid="{00000000-0004-0000-0B00-000005000000}"/>
    <hyperlink ref="H23" r:id="rId3" xr:uid="{00000000-0004-0000-0B00-000007000000}"/>
    <hyperlink ref="H24" r:id="rId4" xr:uid="{00000000-0004-0000-0B00-000008000000}"/>
    <hyperlink ref="H28" r:id="rId5" xr:uid="{00000000-0004-0000-0B00-000009000000}"/>
    <hyperlink ref="H84" r:id="rId6" xr:uid="{00000000-0004-0000-0B00-00001D000000}"/>
    <hyperlink ref="H50" r:id="rId7" xr:uid="{00000000-0004-0000-0B00-000039000000}"/>
    <hyperlink ref="H52" r:id="rId8" xr:uid="{00000000-0004-0000-0B00-00003B000000}"/>
    <hyperlink ref="H53" r:id="rId9" xr:uid="{00000000-0004-0000-0B00-00003C000000}"/>
    <hyperlink ref="H29" r:id="rId10" xr:uid="{CD68C405-8335-4CCD-BC92-936459EC89B4}"/>
    <hyperlink ref="H30" r:id="rId11" xr:uid="{20E63314-A15E-4AAA-AABA-11CFC618B9A2}"/>
    <hyperlink ref="H31" r:id="rId12" xr:uid="{14E10AA5-A4ED-4032-A494-708B8952E102}"/>
    <hyperlink ref="H32" r:id="rId13" xr:uid="{11A3E3EE-6362-4A6C-8654-ECBDA0B653C9}"/>
    <hyperlink ref="H33" r:id="rId14" xr:uid="{FA9A19E6-B5F4-4DB2-BB9B-211D01CBEC1A}"/>
    <hyperlink ref="H34" r:id="rId15" xr:uid="{0D5DC45E-E5E8-4A8C-8AEE-76197EC2B52F}"/>
    <hyperlink ref="H35" r:id="rId16" xr:uid="{1767C011-64A1-4222-A457-3A725B8AE1C1}"/>
    <hyperlink ref="H22" r:id="rId17" xr:uid="{F5E4DD46-6B53-458E-9AEF-9BAC68C7C7AF}"/>
    <hyperlink ref="H37" r:id="rId18" xr:uid="{ED71D95D-1F4A-484F-A3BC-7810ED620FF8}"/>
    <hyperlink ref="H36" r:id="rId19" xr:uid="{72BFE040-AEB9-4988-A6BF-057602A175F9}"/>
    <hyperlink ref="H39" r:id="rId20" xr:uid="{EEB769D8-C8CE-441F-ACDA-C75D136E9450}"/>
    <hyperlink ref="H38" r:id="rId21" xr:uid="{6D2D7AC0-5967-45F9-ABF7-9D341B28F4DC}"/>
    <hyperlink ref="H40" r:id="rId22" xr:uid="{4242BF8E-D1B0-4C46-9BF6-C51B232E0CF0}"/>
    <hyperlink ref="H77" r:id="rId23" xr:uid="{224965A0-FF96-4F3B-ACFE-DFB90F85605B}"/>
    <hyperlink ref="H78" r:id="rId24" xr:uid="{09E9F46F-0F3F-4907-8CDC-D5BEFA307ACB}"/>
    <hyperlink ref="H79" r:id="rId25" xr:uid="{1956A0FA-7CA2-4FC1-960C-4EE1FBCC8676}"/>
    <hyperlink ref="H80" r:id="rId26" xr:uid="{DF961162-0FC5-49AC-9BA0-1AB16AC8D3EF}"/>
    <hyperlink ref="H81" r:id="rId27" xr:uid="{54793E64-4A4F-47F5-AB91-B5A440DF16D3}"/>
    <hyperlink ref="H86" r:id="rId28" xr:uid="{1B3BB7D1-EF8C-4F19-BB53-159D78EE2C2F}"/>
    <hyperlink ref="H90" r:id="rId29" xr:uid="{8C666694-2A4A-45B0-8110-33E3C1BD5288}"/>
    <hyperlink ref="H91" r:id="rId30" xr:uid="{5865A42B-C3CF-4C11-9BD6-B452F2A2AB25}"/>
    <hyperlink ref="H87" r:id="rId31" xr:uid="{3142EB56-E1E0-441E-9988-726A22EFBC0D}"/>
    <hyperlink ref="H82" r:id="rId32" xr:uid="{DB7E4871-492D-4C46-A864-F8F29F74528C}"/>
    <hyperlink ref="H83" r:id="rId33" xr:uid="{7A541257-64F6-496D-9D4D-0DD3F627D071}"/>
    <hyperlink ref="H92" r:id="rId34" xr:uid="{043F6D1E-3CCC-47EF-8F81-A468C4628F9E}"/>
    <hyperlink ref="H93" r:id="rId35" xr:uid="{D51EB776-82DE-4595-B790-38EE410C332A}"/>
    <hyperlink ref="H85" r:id="rId36" xr:uid="{3A0DB390-EF7F-4AFA-A1AC-98290BC7469F}"/>
    <hyperlink ref="H97" r:id="rId37" xr:uid="{C4D17BFB-C043-4E34-91CD-896A72735D1D}"/>
    <hyperlink ref="H98" r:id="rId38" xr:uid="{06BCD45D-E27C-40DC-9D17-FC5D97F88EAE}"/>
    <hyperlink ref="H99" r:id="rId39" xr:uid="{329811AD-AE3B-4D05-B8FC-E9185449D77D}"/>
    <hyperlink ref="H100" r:id="rId40" xr:uid="{47C77601-1B02-4C20-B8F1-79FC32BB1D5B}"/>
    <hyperlink ref="H101" r:id="rId41" xr:uid="{3493363E-80D2-44C6-BEC6-BA3F5D5A3F73}"/>
    <hyperlink ref="H102" r:id="rId42" xr:uid="{E5E5E4F2-772A-4F40-AF11-AD4B0C61CB59}"/>
    <hyperlink ref="H103" r:id="rId43" xr:uid="{573EA267-8F69-4477-8E41-63A782B70399}"/>
    <hyperlink ref="H104" r:id="rId44" xr:uid="{B137F9D1-0E3A-4971-9B93-DC9CCE4B258B}"/>
    <hyperlink ref="H105" r:id="rId45" xr:uid="{5837D87A-B8AE-48A4-876F-8E7F8D35F8ED}"/>
    <hyperlink ref="H106" r:id="rId46" xr:uid="{B59714BE-6C32-43FD-90B7-45DF776D3C32}"/>
    <hyperlink ref="H107" r:id="rId47" xr:uid="{638B4ACD-4309-4083-8E7E-34D0B2FBEE32}"/>
    <hyperlink ref="H108" r:id="rId48" xr:uid="{AC8DCF10-7A97-4AA5-ADB2-93232496A0B6}"/>
    <hyperlink ref="H51" r:id="rId49" xr:uid="{28DB47B0-6E23-4B66-BD05-E618F05025FF}"/>
    <hyperlink ref="H46" r:id="rId50" xr:uid="{8AD4F296-4F8E-4C46-91C1-A87160FB91B7}"/>
    <hyperlink ref="H45" r:id="rId51" xr:uid="{ADA64B4E-91D5-4EBD-9EAA-C909B23454F1}"/>
    <hyperlink ref="H44" r:id="rId52" xr:uid="{B8460DF1-DEB8-4772-A3AA-9B2D48BB9F07}"/>
    <hyperlink ref="H47" r:id="rId53" xr:uid="{03A1D829-F28B-4650-B110-A1505D068E13}"/>
    <hyperlink ref="H55" r:id="rId54" xr:uid="{ABFB0091-1393-46E9-ADB9-B743A0D161F1}"/>
    <hyperlink ref="H48" r:id="rId55" xr:uid="{91AB500C-D5F9-4017-9F99-9BACE9F5642F}"/>
    <hyperlink ref="H49" r:id="rId56" xr:uid="{F16905E7-1E31-42CC-85B7-36C013CBA12B}"/>
    <hyperlink ref="H56" r:id="rId57" xr:uid="{0C7B72D4-D4D3-42E6-9E9D-409EDA3187B1}"/>
    <hyperlink ref="H60" r:id="rId58" xr:uid="{74234DC6-DAD6-46DB-89CF-E097B72C4E82}"/>
    <hyperlink ref="H61" r:id="rId59" xr:uid="{85E6F7F5-5922-46A7-8238-048C76691A15}"/>
    <hyperlink ref="H62" r:id="rId60" xr:uid="{9113F2D3-8546-469E-9B39-2A5407B13A82}"/>
    <hyperlink ref="H66" r:id="rId61" xr:uid="{E77CCA87-CA99-4FBD-A156-3A5B108BBDC4}"/>
    <hyperlink ref="H67" r:id="rId62" xr:uid="{F3212687-E4B5-4A54-ADF9-B716AE17EDBC}"/>
    <hyperlink ref="H71" r:id="rId63" xr:uid="{158DDFC6-0805-4B0F-B2FF-977A1A0A8B21}"/>
    <hyperlink ref="H72" r:id="rId64" xr:uid="{EBEA2634-43A3-4B30-83A6-1D4648763F3F}"/>
    <hyperlink ref="H73" r:id="rId65" xr:uid="{E0D9FB96-6541-4045-900F-594EB527750D}"/>
    <hyperlink ref="H54" r:id="rId66" xr:uid="{21091E7A-C699-43DE-BF8D-EA7FF24B1C80}"/>
    <hyperlink ref="H88" r:id="rId67" xr:uid="{D07DB7A0-C56D-4942-B38E-D3FB1EEFBB3D}"/>
    <hyperlink ref="H89" r:id="rId68" xr:uid="{479F4C80-949F-462E-94C8-9374F6DD6117}"/>
  </hyperlinks>
  <pageMargins left="0.7" right="0.7" top="0.75" bottom="0.75" header="0.3" footer="0.3"/>
  <pageSetup paperSize="9" orientation="portrait" r:id="rId69"/>
  <drawing r:id="rId70"/>
  <legacyDrawing r:id="rId71"/>
  <mc:AlternateContent xmlns:mc="http://schemas.openxmlformats.org/markup-compatibility/2006">
    <mc:Choice Requires="x14">
      <controls>
        <mc:AlternateContent xmlns:mc="http://schemas.openxmlformats.org/markup-compatibility/2006">
          <mc:Choice Requires="x14">
            <control shapeId="55297" r:id="rId72" name="Button 1">
              <controlPr defaultSize="0" print="0" autoFill="0" autoPict="0" macro="[0]!Macro1">
                <anchor moveWithCells="1" sizeWithCells="1">
                  <from>
                    <xdr:col>8</xdr:col>
                    <xdr:colOff>1155700</xdr:colOff>
                    <xdr:row>108</xdr:row>
                    <xdr:rowOff>127000</xdr:rowOff>
                  </from>
                  <to>
                    <xdr:col>11</xdr:col>
                    <xdr:colOff>12700</xdr:colOff>
                    <xdr:row>109</xdr:row>
                    <xdr:rowOff>101600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B00-000000000000}">
          <x14:formula1>
            <xm:f>'C:\Users\paula.trindade\AppData\Local\Microsoft\Windows\INetCache\Content.Outlook\NHIFA7YL\[City Loops_circular procurement guidelines_05nov2020_2 (00000003).xlsm]Dados'!#REF!</xm:f>
          </x14:formula1>
          <xm:sqref>J44:K56 J71:K73 J20:K24 J77:K93 J66:K67 J28:K40 J60:K62 J97:K108</xm:sqref>
        </x14:dataValidation>
        <x14:dataValidation type="list" allowBlank="1" showInputMessage="1" showErrorMessage="1" xr:uid="{673F8797-CB46-4EFF-9ADC-AEAD82AFDA83}">
          <x14:formula1>
            <xm:f>Dados!$C$25:$C$28</xm:f>
          </x14:formula1>
          <xm:sqref>D20:D24 D28:D40 D97:D108 D44:D56 D60:D62 D66:D67 D71:D73 D77:D93</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249977111117893"/>
  </sheetPr>
  <dimension ref="A1:AA79"/>
  <sheetViews>
    <sheetView showGridLines="0" showRowColHeaders="0" topLeftCell="A59" zoomScale="59" zoomScaleNormal="59" workbookViewId="0">
      <selection activeCell="U28" sqref="U28"/>
    </sheetView>
  </sheetViews>
  <sheetFormatPr defaultRowHeight="14.5" x14ac:dyDescent="0.35"/>
  <cols>
    <col min="2" max="3" width="30.81640625" customWidth="1"/>
    <col min="4" max="4" width="53" customWidth="1"/>
    <col min="5" max="5" width="26.1796875" hidden="1" customWidth="1"/>
    <col min="6" max="6" width="30.1796875" hidden="1" customWidth="1"/>
    <col min="7" max="7" width="27.36328125" bestFit="1" customWidth="1"/>
    <col min="8" max="8" width="23.81640625" customWidth="1"/>
    <col min="9" max="9" width="21.08984375" customWidth="1"/>
    <col min="10" max="10" width="49.1796875" customWidth="1"/>
  </cols>
  <sheetData>
    <row r="1" spans="1:14" x14ac:dyDescent="0.35">
      <c r="A1" s="4"/>
      <c r="B1" s="4"/>
      <c r="C1" s="4"/>
      <c r="D1" s="4"/>
      <c r="E1" s="4"/>
      <c r="F1" s="4"/>
      <c r="G1" s="4"/>
      <c r="H1" s="4"/>
      <c r="I1" s="4"/>
      <c r="J1" s="4"/>
      <c r="K1" s="4"/>
    </row>
    <row r="2" spans="1:14" ht="44" customHeight="1" x14ac:dyDescent="0.35">
      <c r="A2" s="4"/>
      <c r="B2" s="366" t="s">
        <v>217</v>
      </c>
      <c r="C2" s="366"/>
      <c r="D2" s="366"/>
      <c r="E2" s="366"/>
      <c r="F2" s="366"/>
      <c r="G2" s="366"/>
      <c r="H2" s="366"/>
      <c r="I2" s="366"/>
      <c r="J2" s="366"/>
      <c r="K2" s="4"/>
    </row>
    <row r="3" spans="1:14" ht="14.5" customHeight="1" x14ac:dyDescent="0.35">
      <c r="A3" s="4"/>
      <c r="B3" s="366"/>
      <c r="C3" s="366"/>
      <c r="D3" s="366"/>
      <c r="E3" s="366"/>
      <c r="F3" s="366"/>
      <c r="G3" s="366"/>
      <c r="H3" s="366"/>
      <c r="I3" s="366"/>
      <c r="J3" s="366"/>
      <c r="K3" s="4"/>
    </row>
    <row r="4" spans="1:14" ht="14.5" customHeight="1" x14ac:dyDescent="0.35">
      <c r="A4" s="4"/>
      <c r="B4" s="366"/>
      <c r="C4" s="366"/>
      <c r="D4" s="366"/>
      <c r="E4" s="366"/>
      <c r="F4" s="366"/>
      <c r="G4" s="366"/>
      <c r="H4" s="366"/>
      <c r="I4" s="366"/>
      <c r="J4" s="366"/>
      <c r="K4" s="4"/>
    </row>
    <row r="5" spans="1:14" ht="14.5" customHeight="1" x14ac:dyDescent="0.35">
      <c r="A5" s="4"/>
      <c r="B5" s="366"/>
      <c r="C5" s="366"/>
      <c r="D5" s="366"/>
      <c r="E5" s="366"/>
      <c r="F5" s="366"/>
      <c r="G5" s="366"/>
      <c r="H5" s="366"/>
      <c r="I5" s="366"/>
      <c r="J5" s="366"/>
      <c r="K5" s="4"/>
    </row>
    <row r="6" spans="1:14" ht="14.5" customHeight="1" x14ac:dyDescent="0.35">
      <c r="A6" s="4"/>
      <c r="B6" s="366"/>
      <c r="C6" s="366"/>
      <c r="D6" s="366"/>
      <c r="E6" s="366"/>
      <c r="F6" s="366"/>
      <c r="G6" s="366"/>
      <c r="H6" s="366"/>
      <c r="I6" s="366"/>
      <c r="J6" s="366"/>
      <c r="K6" s="4"/>
    </row>
    <row r="7" spans="1:14" ht="14.5" customHeight="1" x14ac:dyDescent="0.35">
      <c r="A7" s="4"/>
      <c r="B7" s="366"/>
      <c r="C7" s="366"/>
      <c r="D7" s="366"/>
      <c r="E7" s="366"/>
      <c r="F7" s="366"/>
      <c r="G7" s="366"/>
      <c r="H7" s="366"/>
      <c r="I7" s="366"/>
      <c r="J7" s="366"/>
      <c r="K7" s="4"/>
    </row>
    <row r="8" spans="1:14" ht="14.5" customHeight="1" x14ac:dyDescent="0.35">
      <c r="A8" s="4"/>
      <c r="B8" s="366"/>
      <c r="C8" s="366"/>
      <c r="D8" s="366"/>
      <c r="E8" s="366"/>
      <c r="F8" s="366"/>
      <c r="G8" s="366"/>
      <c r="H8" s="366"/>
      <c r="I8" s="366"/>
      <c r="J8" s="366"/>
      <c r="K8" s="4"/>
    </row>
    <row r="9" spans="1:14" x14ac:dyDescent="0.35">
      <c r="A9" s="4"/>
      <c r="B9" s="4"/>
      <c r="C9" s="4"/>
      <c r="D9" s="4"/>
      <c r="E9" s="4"/>
      <c r="F9" s="4"/>
      <c r="G9" s="4"/>
      <c r="H9" s="4"/>
      <c r="I9" s="4"/>
      <c r="J9" s="4"/>
      <c r="K9" s="4"/>
    </row>
    <row r="10" spans="1:14" ht="18.5" x14ac:dyDescent="0.45">
      <c r="A10" s="4"/>
      <c r="B10" s="147" t="s">
        <v>784</v>
      </c>
      <c r="C10" s="4"/>
      <c r="D10" s="4"/>
      <c r="E10" s="4"/>
      <c r="F10" s="4"/>
      <c r="G10" s="4"/>
      <c r="H10" s="4"/>
      <c r="I10" s="4"/>
      <c r="J10" s="4"/>
      <c r="K10" s="4"/>
    </row>
    <row r="11" spans="1:14" ht="114.65" customHeight="1" x14ac:dyDescent="0.35">
      <c r="A11" s="4"/>
      <c r="B11" s="407" t="s">
        <v>820</v>
      </c>
      <c r="C11" s="407"/>
      <c r="D11" s="407"/>
      <c r="E11" s="407"/>
      <c r="F11" s="407"/>
      <c r="G11" s="407"/>
      <c r="H11" s="407"/>
      <c r="I11" s="407"/>
      <c r="J11" s="407"/>
      <c r="K11" s="4"/>
    </row>
    <row r="12" spans="1:14" ht="31" x14ac:dyDescent="0.35">
      <c r="A12" s="4"/>
      <c r="B12" s="379" t="s">
        <v>776</v>
      </c>
      <c r="C12" s="379"/>
      <c r="D12" s="379"/>
      <c r="E12" s="379"/>
      <c r="F12" s="379"/>
      <c r="G12" s="379"/>
      <c r="H12" s="379"/>
      <c r="I12" s="379"/>
      <c r="J12" s="379"/>
      <c r="K12" s="4"/>
    </row>
    <row r="13" spans="1:14" ht="28.4" customHeight="1" thickBot="1" x14ac:dyDescent="0.6">
      <c r="A13" s="4"/>
      <c r="B13" s="144"/>
      <c r="C13" s="406" t="s">
        <v>226</v>
      </c>
      <c r="D13" s="406"/>
      <c r="E13" s="406"/>
      <c r="F13" s="406"/>
      <c r="G13" s="406"/>
      <c r="H13" s="406"/>
      <c r="I13" s="406"/>
      <c r="J13" s="406"/>
      <c r="K13" s="4"/>
    </row>
    <row r="14" spans="1:14" ht="38" thickTop="1" thickBot="1" x14ac:dyDescent="0.4">
      <c r="A14" s="4"/>
      <c r="B14" s="18" t="s">
        <v>227</v>
      </c>
      <c r="C14" s="138" t="s">
        <v>228</v>
      </c>
      <c r="D14" s="138" t="s">
        <v>719</v>
      </c>
      <c r="E14" s="233" t="s">
        <v>200</v>
      </c>
      <c r="F14" s="240" t="s">
        <v>215</v>
      </c>
      <c r="G14" s="228" t="s">
        <v>812</v>
      </c>
      <c r="H14" s="248" t="s">
        <v>816</v>
      </c>
      <c r="I14" s="248" t="s">
        <v>817</v>
      </c>
      <c r="J14" s="249" t="s">
        <v>524</v>
      </c>
      <c r="K14" s="4"/>
    </row>
    <row r="15" spans="1:14" ht="46.5" x14ac:dyDescent="0.35">
      <c r="A15" s="4"/>
      <c r="B15" s="44" t="str">
        <f>'Sumário Espaços Verdes'!B24</f>
        <v>X%a orgânicas</v>
      </c>
      <c r="C15" s="137" t="str">
        <f>'Sumário Espaços Verdes'!C24</f>
        <v>Plantas  orgânicas</v>
      </c>
      <c r="D15" s="137" t="str">
        <f>'Sumário Espaços Verdes'!D24</f>
        <v>Cultivadas de acordo com os requisitos estabelecidos pelo Regulamento (CE) n.º 834/2007 ou outros equivalentes</v>
      </c>
      <c r="E15" s="232" t="s">
        <v>208</v>
      </c>
      <c r="F15" s="148" t="s">
        <v>194</v>
      </c>
      <c r="G15" s="272" t="s">
        <v>528</v>
      </c>
      <c r="H15" s="292"/>
      <c r="I15" s="292"/>
      <c r="J15" s="293"/>
      <c r="K15" s="4"/>
      <c r="M15" s="223"/>
      <c r="N15" s="223"/>
    </row>
    <row r="16" spans="1:14" ht="62" x14ac:dyDescent="0.35">
      <c r="A16" s="4"/>
      <c r="B16" s="44" t="str">
        <f>'Sumário Espaços Verdes'!B25</f>
        <v>Y %a oriundas de PIC</v>
      </c>
      <c r="C16" s="137" t="str">
        <f>'Sumário Espaços Verdes'!C25</f>
        <v>Proteção Integrada de Culturas (PIC)</v>
      </c>
      <c r="D16" s="137" t="str">
        <f>'Sumário Espaços Verdes'!D25</f>
        <v>Cultivadas de acordo com os princípios definidos no programa de proteção integrada das culturas da Organização para a Alimentação e a Agricultura (FAO) das Nações Unidas ou com a Diretiva 2009/128/CE da UE.</v>
      </c>
      <c r="E16" s="232" t="s">
        <v>208</v>
      </c>
      <c r="F16" s="148" t="s">
        <v>194</v>
      </c>
      <c r="G16" s="272" t="s">
        <v>528</v>
      </c>
      <c r="H16" s="292"/>
      <c r="I16" s="292"/>
      <c r="J16" s="275"/>
      <c r="K16" s="4"/>
      <c r="M16" s="223"/>
      <c r="N16" s="223"/>
    </row>
    <row r="17" spans="1:27" ht="108.5" x14ac:dyDescent="0.35">
      <c r="A17" s="4"/>
      <c r="B17" s="44" t="str">
        <f>'Sumário Espaços Verdes'!B26</f>
        <v>Plantas ornamentais adicionais</v>
      </c>
      <c r="C17" s="137" t="str">
        <f>'Sumário Espaços Verdes'!C26</f>
        <v>Plantas ornamentais adicionais</v>
      </c>
      <c r="D17" s="137" t="str">
        <f>'Sumário Espaços Verdes'!D26</f>
        <v>Serão atribuídos pontos proporcionalmente a cada melhoria de 10 % em relação à especificação técnica mínima da planta ornamental de produção orgânica ou CIP certificada (a especificar em que medida serão atribuídos mais pontos para a melhoria das plantas de produção orgânica, que devem receber mais pontos do que as plantas de produção CIP).</v>
      </c>
      <c r="E17" s="232" t="s">
        <v>208</v>
      </c>
      <c r="F17" s="148" t="s">
        <v>194</v>
      </c>
      <c r="G17" s="272" t="s">
        <v>528</v>
      </c>
      <c r="H17" s="292"/>
      <c r="I17" s="292"/>
      <c r="J17" s="275"/>
      <c r="K17" s="4"/>
      <c r="M17" s="223"/>
      <c r="N17" s="223"/>
    </row>
    <row r="18" spans="1:27" ht="155" x14ac:dyDescent="0.35">
      <c r="A18" s="4"/>
      <c r="B18" s="44" t="str">
        <f>'Sumário Espaços Verdes'!B27</f>
        <v>Recetáculos e embalagens</v>
      </c>
      <c r="C18" s="137" t="str">
        <f>'Sumário Espaços Verdes'!C27</f>
        <v>Embalagens reutilizáveis, recicláveis e compostáveis</v>
      </c>
      <c r="D18" s="137" t="str">
        <f>'Sumário Espaços Verdes'!D27</f>
        <v>As plantas devem ser fornecidas em recetáculos (ou caixotes ou caixas no caso de plantas pequenas) que sejam um dos seguintes (por ordem de prioridade):
− reutilizáveis (o proponente deve ter implementado um sistema de devolução),
− recicláveis (caso existam instalações urbanas de recolha para reciclagem),
− compostáveis, de acordo com as normas EN 14995:2007 ou EN 13432:2000, caso existam instalações urbanas de compostagem que aceitam tais elementos.</v>
      </c>
      <c r="E18" s="232" t="s">
        <v>208</v>
      </c>
      <c r="F18" s="148" t="s">
        <v>196</v>
      </c>
      <c r="G18" s="272" t="s">
        <v>528</v>
      </c>
      <c r="H18" s="292"/>
      <c r="I18" s="292"/>
      <c r="J18" s="275"/>
      <c r="K18" s="4"/>
      <c r="M18" s="223"/>
      <c r="N18" s="223"/>
      <c r="Q18" s="3"/>
      <c r="R18" s="261"/>
      <c r="S18" s="261"/>
      <c r="T18" s="3"/>
      <c r="U18" s="3"/>
      <c r="V18" s="261"/>
      <c r="W18" s="3"/>
      <c r="X18" s="261"/>
      <c r="Y18" s="3"/>
      <c r="Z18" s="3"/>
      <c r="AA18" s="3"/>
    </row>
    <row r="19" spans="1:27" ht="64.25" customHeight="1" thickBot="1" x14ac:dyDescent="0.4">
      <c r="A19" s="4"/>
      <c r="B19" s="44" t="str">
        <f>'Sumário Espaços Verdes'!B28</f>
        <v>Espécies exóticas invasoras</v>
      </c>
      <c r="C19" s="137" t="str">
        <f>'Sumário Espaços Verdes'!C28</f>
        <v>As plantas ornamentais adquiridas devem ser nativas.</v>
      </c>
      <c r="D19" s="137" t="str">
        <f>'Sumário Espaços Verdes'!D28</f>
        <v xml:space="preserve"> Caso sejam plantadas espécies exóticas, deve-se assegurar que as mesmas não se tornarão invasoras.</v>
      </c>
      <c r="E19" s="232" t="s">
        <v>208</v>
      </c>
      <c r="F19" s="148" t="s">
        <v>33</v>
      </c>
      <c r="G19" s="272" t="s">
        <v>528</v>
      </c>
      <c r="H19" s="292"/>
      <c r="I19" s="292"/>
      <c r="J19" s="276"/>
      <c r="K19" s="4"/>
      <c r="M19" s="223"/>
      <c r="N19" s="223"/>
      <c r="Q19" s="269"/>
      <c r="R19" s="262"/>
      <c r="S19" s="263"/>
      <c r="T19" s="3"/>
      <c r="U19" s="262"/>
      <c r="V19" s="263"/>
      <c r="W19" s="262"/>
      <c r="X19" s="263"/>
      <c r="Y19" s="3"/>
      <c r="Z19" s="3"/>
      <c r="AA19" s="3"/>
    </row>
    <row r="20" spans="1:27" ht="31.5" thickTop="1" x14ac:dyDescent="0.35">
      <c r="A20" s="4"/>
      <c r="B20" s="281" t="s">
        <v>777</v>
      </c>
      <c r="C20" s="281"/>
      <c r="D20" s="281"/>
      <c r="E20" s="281"/>
      <c r="F20" s="281"/>
      <c r="G20" s="379"/>
      <c r="H20" s="379"/>
      <c r="I20" s="379"/>
      <c r="J20" s="379"/>
      <c r="K20" s="4"/>
      <c r="Q20" s="269"/>
      <c r="R20" s="262"/>
      <c r="S20" s="263"/>
      <c r="T20" s="3"/>
      <c r="U20" s="262"/>
      <c r="V20" s="263"/>
      <c r="W20" s="262"/>
      <c r="X20" s="263"/>
      <c r="Y20" s="3"/>
      <c r="Z20" s="3"/>
      <c r="AA20" s="3"/>
    </row>
    <row r="21" spans="1:27" ht="28.4" customHeight="1" thickBot="1" x14ac:dyDescent="0.6">
      <c r="A21" s="4"/>
      <c r="B21" s="144"/>
      <c r="C21" s="280" t="s">
        <v>236</v>
      </c>
      <c r="D21" s="280"/>
      <c r="E21" s="280"/>
      <c r="F21" s="280"/>
      <c r="G21" s="406"/>
      <c r="H21" s="406"/>
      <c r="I21" s="406"/>
      <c r="J21" s="406"/>
      <c r="K21" s="4"/>
      <c r="Q21" s="269"/>
      <c r="R21" s="262"/>
      <c r="S21" s="263"/>
      <c r="T21" s="3"/>
      <c r="U21" s="262"/>
      <c r="V21" s="263"/>
      <c r="W21" s="262"/>
      <c r="X21" s="263"/>
      <c r="Y21" s="3"/>
      <c r="Z21" s="3"/>
      <c r="AA21" s="3"/>
    </row>
    <row r="22" spans="1:27" ht="38" thickTop="1" thickBot="1" x14ac:dyDescent="0.4">
      <c r="A22" s="4"/>
      <c r="B22" s="18" t="s">
        <v>227</v>
      </c>
      <c r="C22" s="138" t="s">
        <v>228</v>
      </c>
      <c r="D22" s="138" t="s">
        <v>229</v>
      </c>
      <c r="E22" s="233" t="s">
        <v>200</v>
      </c>
      <c r="F22" s="240" t="s">
        <v>215</v>
      </c>
      <c r="G22" s="228" t="s">
        <v>812</v>
      </c>
      <c r="H22" s="248" t="s">
        <v>816</v>
      </c>
      <c r="I22" s="248" t="s">
        <v>817</v>
      </c>
      <c r="J22" s="249" t="s">
        <v>524</v>
      </c>
      <c r="K22" s="4"/>
      <c r="Q22" s="269"/>
      <c r="R22" s="262"/>
      <c r="S22" s="263"/>
      <c r="T22" s="3"/>
      <c r="U22" s="262"/>
      <c r="V22" s="263"/>
      <c r="W22" s="262"/>
      <c r="X22" s="263"/>
      <c r="Y22" s="3"/>
      <c r="Z22" s="3"/>
      <c r="AA22" s="3"/>
    </row>
    <row r="23" spans="1:27" ht="177" customHeight="1" x14ac:dyDescent="0.35">
      <c r="A23" s="4"/>
      <c r="B23" s="44" t="str">
        <f>'Sumário Espaços Verdes'!B32</f>
        <v>Componentes orgânicos dos corretivos de solos e das coberturas</v>
      </c>
      <c r="C23" s="142" t="str">
        <f>'Sumário Espaços Verdes'!C32</f>
        <v xml:space="preserve">Matérias admitidas como componentes orgânicos
Matérias não admitidas como componentes orgânicos
</v>
      </c>
      <c r="D23" s="137" t="str">
        <f>'Sumário Espaços Verdes'!D32</f>
        <v>Matérias admitidas como componentes orgânicos dos produtos finais:
− matérias provenientes da reciclagem de biorresíduos originários da recolha seletiva, 
− matérias provenientes de subprodutos animais 
− matérias provenientes de matérias fecais, palha e outras matérias naturais não perigosas de origem agrícola ou silvícola,
− matérias provenientes de subprodutos de biomassa não referidos acima, 
− matérias provenientes da reciclagem ou recuperação de resíduos de biomassa não referidos acima.
Matérias não admitidas como componentes orgânicos dos produtos finais:
− turfa,
− matérias total ou parcialmente provenientes da fração orgânica de resíduos domésticos urbanos mistos, separada por processos mecânicos, físico-químicos, biológicos e/ou manuais,
− matérias total ou parcialmente provenientes de lamas originárias do tratamento de águas residuais urbanas e de lamas originárias da indústria papeleira,
− matérias total ou parcialmente provenientes de subprodutos animais da categoria 1 definida no Regulamento (CE) n.º 1069/2009,
− matérias total ou parcialmente provenientes de lamas distintas das admitidas no ponto 3) infra.</v>
      </c>
      <c r="E23" s="232" t="s">
        <v>208</v>
      </c>
      <c r="F23" s="189" t="s">
        <v>196</v>
      </c>
      <c r="G23" s="272" t="s">
        <v>528</v>
      </c>
      <c r="H23" s="292"/>
      <c r="I23" s="292"/>
      <c r="J23" s="293"/>
      <c r="K23" s="4"/>
      <c r="M23" s="223"/>
      <c r="N23" s="223"/>
      <c r="Q23" s="269"/>
      <c r="R23" s="262"/>
      <c r="S23" s="263"/>
      <c r="T23" s="3"/>
      <c r="U23" s="262"/>
      <c r="V23" s="263"/>
      <c r="W23" s="262"/>
      <c r="X23" s="263"/>
      <c r="Y23" s="3"/>
      <c r="Z23" s="3"/>
      <c r="AA23" s="3"/>
    </row>
    <row r="24" spans="1:27" ht="46.5" x14ac:dyDescent="0.35">
      <c r="A24" s="4"/>
      <c r="B24" s="44" t="str">
        <f>'Sumário Espaços Verdes'!B33</f>
        <v>Corretivos de solo</v>
      </c>
      <c r="C24" s="142" t="str">
        <f>'Sumário Espaços Verdes'!C33</f>
        <v>Metais pesados</v>
      </c>
      <c r="D24" s="137" t="str">
        <f>'Sumário Espaços Verdes'!D33</f>
        <v xml:space="preserve">O teor dos elementos no produto final ou componente não deve ser superior aos valores apresentados (ver documento), em relação à massa seca do produto. </v>
      </c>
      <c r="E24" s="232" t="s">
        <v>208</v>
      </c>
      <c r="F24" s="189" t="s">
        <v>194</v>
      </c>
      <c r="G24" s="272" t="s">
        <v>528</v>
      </c>
      <c r="H24" s="292"/>
      <c r="I24" s="292"/>
      <c r="J24" s="293"/>
      <c r="K24" s="4"/>
      <c r="M24" s="223"/>
      <c r="N24" s="223"/>
      <c r="Q24" s="269"/>
      <c r="R24" s="262"/>
      <c r="S24" s="263"/>
      <c r="T24" s="3"/>
      <c r="U24" s="262"/>
      <c r="V24" s="263"/>
      <c r="W24" s="262"/>
      <c r="X24" s="263"/>
      <c r="Y24" s="3"/>
      <c r="Z24" s="3"/>
      <c r="AA24" s="3"/>
    </row>
    <row r="25" spans="1:27" ht="46.5" x14ac:dyDescent="0.35">
      <c r="A25" s="4"/>
      <c r="B25" s="44" t="str">
        <f>'Sumário Espaços Verdes'!B34</f>
        <v>Corretivos de solo</v>
      </c>
      <c r="C25" s="142" t="str">
        <f>'Sumário Espaços Verdes'!C34</f>
        <v>Contaminantes fisicos</v>
      </c>
      <c r="D25" s="137" t="str">
        <f>'Sumário Espaços Verdes'!D34</f>
        <v>O teor em vidro, metal e plástico com malhagem superior a 2 mm (a soma de cada percentagem) no produto final não deve ser superior a 0,5 %, em relação à massa seca.</v>
      </c>
      <c r="E25" s="232" t="s">
        <v>208</v>
      </c>
      <c r="F25" s="189" t="s">
        <v>194</v>
      </c>
      <c r="G25" s="272" t="s">
        <v>528</v>
      </c>
      <c r="H25" s="292"/>
      <c r="I25" s="292"/>
      <c r="J25" s="293"/>
      <c r="K25" s="4"/>
      <c r="M25" s="223"/>
      <c r="N25" s="223"/>
      <c r="Q25" s="3"/>
      <c r="R25" s="3"/>
      <c r="S25" s="3"/>
      <c r="T25" s="3"/>
      <c r="U25" s="3"/>
      <c r="V25" s="3"/>
      <c r="W25" s="3"/>
      <c r="X25" s="3"/>
      <c r="Y25" s="3"/>
      <c r="Z25" s="3"/>
      <c r="AA25" s="3"/>
    </row>
    <row r="26" spans="1:27" ht="108.5" x14ac:dyDescent="0.35">
      <c r="A26" s="4"/>
      <c r="B26" s="44" t="str">
        <f>'Sumário Espaços Verdes'!B35</f>
        <v>Corretivos de solo</v>
      </c>
      <c r="C26" s="142" t="str">
        <f>'Sumário Espaços Verdes'!C35</f>
        <v>Desempenho do produto</v>
      </c>
      <c r="D26" s="137" t="str">
        <f>'Sumário Espaços Verdes'!D35</f>
        <v>Os produtos não podem ter efeitos negativos na germinação das plantas e no seu crescimento posterior;
O teor mínimo de matéria orgânica do produto final, expresso em perda por incineração, deve ser de 15 % da massa seca;
O teor mínimo de matéria seca do produto final deve ser de 25 % da massa fresca.</v>
      </c>
      <c r="E26" s="232" t="s">
        <v>208</v>
      </c>
      <c r="F26" s="189" t="s">
        <v>194</v>
      </c>
      <c r="G26" s="272" t="s">
        <v>528</v>
      </c>
      <c r="H26" s="292"/>
      <c r="I26" s="292"/>
      <c r="J26" s="293"/>
      <c r="K26" s="4"/>
      <c r="M26" s="223"/>
      <c r="N26" s="223"/>
      <c r="Q26" s="269"/>
      <c r="R26" s="3"/>
      <c r="S26" s="3"/>
      <c r="T26" s="3"/>
      <c r="U26" s="3"/>
      <c r="V26" s="3"/>
      <c r="W26" s="3"/>
      <c r="X26" s="3"/>
      <c r="Y26" s="3"/>
      <c r="Z26" s="3"/>
      <c r="AA26" s="3"/>
    </row>
    <row r="27" spans="1:27" ht="77.5" x14ac:dyDescent="0.35">
      <c r="A27" s="4"/>
      <c r="B27" s="44" t="str">
        <f>'Sumário Espaços Verdes'!B36</f>
        <v>Corretivos de solo</v>
      </c>
      <c r="C27" s="142" t="str">
        <f>'Sumário Espaços Verdes'!C36</f>
        <v>Agentes patogénicos primários nos corretivos de solos</v>
      </c>
      <c r="D27" s="137" t="str">
        <f>'Sumário Espaços Verdes'!D36</f>
        <v>O teor de agentes patogénicos primários no produto final não deve exceder os seguintes níveis:
a) Salmonella spp: ausente em 25 g (massa fresca);
b) E. coli: &lt; 1 000 UFC/g (massa fresca) [UFC: unidade formadora de colónias].</v>
      </c>
      <c r="E27" s="232" t="s">
        <v>208</v>
      </c>
      <c r="F27" s="189" t="s">
        <v>194</v>
      </c>
      <c r="G27" s="272" t="s">
        <v>528</v>
      </c>
      <c r="H27" s="292"/>
      <c r="I27" s="292"/>
      <c r="J27" s="293"/>
      <c r="K27" s="4"/>
      <c r="M27" s="223"/>
      <c r="N27" s="223"/>
      <c r="Q27" s="3"/>
      <c r="R27" s="3"/>
      <c r="S27" s="3"/>
      <c r="T27" s="3"/>
      <c r="U27" s="3"/>
      <c r="V27" s="3"/>
      <c r="W27" s="3"/>
      <c r="X27" s="3"/>
      <c r="Y27" s="3"/>
      <c r="Z27" s="3"/>
      <c r="AA27" s="3"/>
    </row>
    <row r="28" spans="1:27" ht="155" x14ac:dyDescent="0.35">
      <c r="A28" s="4"/>
      <c r="B28" s="44" t="str">
        <f>'Sumário Espaços Verdes'!B37</f>
        <v>Água</v>
      </c>
      <c r="C28" s="142" t="str">
        <f>'Sumário Espaços Verdes'!C37</f>
        <v>Irrigação automática</v>
      </c>
      <c r="D28" s="137" t="str">
        <f>'Sumário Espaços Verdes'!D37</f>
        <v>Os sistemas de irrigação automáticos devem possibilitar uma parametrização pormenorizada que permita:
− criar diferentes perímetros de irrigação,
− ajustar o volume de água dispensada por perímetros,
− programar os períodos de irrigação por perímetros,
− calcular o nível de humidade do solo e bloquear automaticamente a irrigação por perímetros sempre que esse nível for suficientemente elevado (conforme definido pela entidade adjudicante), por exemplo, depois de chover.</v>
      </c>
      <c r="E28" s="232" t="s">
        <v>208</v>
      </c>
      <c r="F28" s="189" t="s">
        <v>194</v>
      </c>
      <c r="G28" s="272" t="s">
        <v>528</v>
      </c>
      <c r="H28" s="292"/>
      <c r="I28" s="292"/>
      <c r="J28" s="293"/>
      <c r="K28" s="4"/>
      <c r="M28" s="223"/>
      <c r="N28" s="223"/>
      <c r="Q28" s="3"/>
      <c r="R28" s="3"/>
      <c r="S28" s="3"/>
      <c r="T28" s="3"/>
      <c r="U28" s="3"/>
      <c r="V28" s="3"/>
      <c r="W28" s="3"/>
      <c r="X28" s="3"/>
      <c r="Y28" s="3"/>
      <c r="Z28" s="3"/>
      <c r="AA28" s="3"/>
    </row>
    <row r="29" spans="1:27" ht="241.75" customHeight="1" x14ac:dyDescent="0.35">
      <c r="A29" s="4"/>
      <c r="B29" s="44" t="str">
        <f>'Sumário Espaços Verdes'!B38</f>
        <v>Água</v>
      </c>
      <c r="C29" s="142" t="str">
        <f>'Sumário Espaços Verdes'!C38</f>
        <v xml:space="preserve"> Práticas de irrigação</v>
      </c>
      <c r="D29" s="137" t="str">
        <f>'Sumário Espaços Verdes'!D38</f>
        <v>As práticas de irrigação devem: − utilizar águas pluviais, recuperadas, recicladas ou freáticas sempre que tecnicamente possível,
− minimizar a utilização de água potável,
− aplicar palhagem para evitar a evaporação nas zonas identificadas pela entidade adjudicante,
− utilizar sistemas de irrigação automáticos disponibilizados pela entidade adjudicante e adequar o volume de água dispensada às necessidades das plantas. Neste caso, o contratante será responsável pela manutenção do referido sistema de irrigação,
− fornecer água diretamente à zona radicular, sempre que possível,
− evitar irrigar a superfície nas horas mais quentes do dia, quando a evaporação é superior (em especial, no verão).</v>
      </c>
      <c r="E29" s="232" t="s">
        <v>208</v>
      </c>
      <c r="F29" s="189" t="s">
        <v>194</v>
      </c>
      <c r="G29" s="272" t="s">
        <v>528</v>
      </c>
      <c r="H29" s="292"/>
      <c r="I29" s="292"/>
      <c r="J29" s="293"/>
      <c r="K29" s="4"/>
      <c r="M29" s="223"/>
      <c r="N29" s="223"/>
      <c r="Q29" s="3"/>
      <c r="R29" s="3"/>
      <c r="S29" s="3"/>
      <c r="T29" s="3"/>
      <c r="U29" s="3"/>
      <c r="V29" s="3"/>
      <c r="W29" s="3"/>
      <c r="X29" s="3"/>
      <c r="Y29" s="3"/>
      <c r="Z29" s="3"/>
      <c r="AA29" s="3"/>
    </row>
    <row r="30" spans="1:27" ht="248" x14ac:dyDescent="0.35">
      <c r="A30" s="4"/>
      <c r="B30" s="44" t="str">
        <f>'Sumário Espaços Verdes'!B39</f>
        <v>Pragas e especies invasoras</v>
      </c>
      <c r="C30" s="142" t="str">
        <f>'Sumário Espaços Verdes'!C39</f>
        <v xml:space="preserve">Controlo de pragas e gestão de espécies exóticas invasoras </v>
      </c>
      <c r="D30" s="137" t="str">
        <f>'Sumário Espaços Verdes'!D39</f>
        <v>O proponente deve apresentar um plano de tratamento fitossanitário anual, que deve incluir apenas métodos de tratamento não químicos tais como tratamentos térmicos, mecânicos ou biológicos. Este plano terá em conta as políticas locais ou nacionais para o controlo de espécies exóticas invasoras, bem como as políticas europeias relativas a espécies exóticas invasoras [Regulamento (UE) n.º 1143/2014]. 
O contratante prestará o serviço de acordo com o plano de tratamento fitossanitário, em conformidade com a Diretiva 2009/128/CE relativa à utilização sustentável de pesticidas.
A presença de quaisquer plantas ou animais suspeitos de serem invasores deve ser comunicada à entidade adjudicante e devem ser definidas, de comum acordo, medidas de controlo adequadas.</v>
      </c>
      <c r="E30" s="232" t="s">
        <v>208</v>
      </c>
      <c r="F30" s="189" t="s">
        <v>33</v>
      </c>
      <c r="G30" s="272" t="s">
        <v>528</v>
      </c>
      <c r="H30" s="292"/>
      <c r="I30" s="292"/>
      <c r="J30" s="293"/>
      <c r="K30" s="4"/>
      <c r="M30" s="223"/>
      <c r="N30" s="223"/>
    </row>
    <row r="31" spans="1:27" ht="77.5" x14ac:dyDescent="0.35">
      <c r="A31" s="4"/>
      <c r="B31" s="44" t="str">
        <f>'Sumário Espaços Verdes'!B40</f>
        <v>Resíduos</v>
      </c>
      <c r="C31" s="142" t="str">
        <f>'Sumário Espaços Verdes'!C40</f>
        <v>Gestão de resíduos</v>
      </c>
      <c r="D31" s="137" t="str">
        <f>'Sumário Espaços Verdes'!D40</f>
        <v>Os resíduos produzidos durante a prestação de serviços de jardinagem devem ser recolhidos separadamente e geridos do seguinte modo (a entidade adjudicante pode/deve limitar as opções de gestão de acordo com as circunstâncias locais)</v>
      </c>
      <c r="E31" s="232" t="s">
        <v>208</v>
      </c>
      <c r="F31" s="189" t="s">
        <v>194</v>
      </c>
      <c r="G31" s="272" t="s">
        <v>528</v>
      </c>
      <c r="H31" s="292"/>
      <c r="I31" s="292"/>
      <c r="J31" s="293"/>
      <c r="K31" s="4"/>
      <c r="M31" s="223"/>
      <c r="N31" s="223"/>
    </row>
    <row r="32" spans="1:27" ht="140" thickBot="1" x14ac:dyDescent="0.4">
      <c r="A32" s="4"/>
      <c r="B32" s="44" t="str">
        <f>'Sumário Espaços Verdes'!B41</f>
        <v>Biodiversidade</v>
      </c>
      <c r="C32" s="142" t="str">
        <f>'Sumário Espaços Verdes'!C41</f>
        <v>Práticas de jardinagem e promoção da biodiversidade</v>
      </c>
      <c r="D32" s="137" t="str">
        <f>'Sumário Espaços Verdes'!D41</f>
        <v xml:space="preserve">O contratante deve adotar práticas de jardinagem para a promoção da biodiversidade, as quais podem incluir uma combinação do seguinte:
− garantir que nenhuma espécie representa mais do que uma determinada percentagem (X %) de todas as plantas ornamentais ou árvores plantadas, − desenvolver flora e fauna naturais espontâneas,
− aplicar as melhores medidas para as atividades de silvicultura e paisagismo. </v>
      </c>
      <c r="E32" s="232" t="s">
        <v>208</v>
      </c>
      <c r="F32" s="189" t="s">
        <v>33</v>
      </c>
      <c r="G32" s="295" t="s">
        <v>528</v>
      </c>
      <c r="H32" s="271"/>
      <c r="I32" s="271"/>
      <c r="J32" s="276"/>
      <c r="K32" s="4"/>
      <c r="M32" s="223"/>
      <c r="N32" s="223"/>
    </row>
    <row r="33" spans="1:14" ht="42" customHeight="1" thickTop="1" x14ac:dyDescent="0.35">
      <c r="A33" s="4"/>
      <c r="B33" s="281" t="s">
        <v>778</v>
      </c>
      <c r="C33" s="281"/>
      <c r="D33" s="281"/>
      <c r="E33" s="281"/>
      <c r="F33" s="281"/>
      <c r="G33" s="379"/>
      <c r="H33" s="379"/>
      <c r="I33" s="379"/>
      <c r="J33" s="379"/>
      <c r="K33" s="4"/>
    </row>
    <row r="34" spans="1:14" ht="24" thickBot="1" x14ac:dyDescent="0.6">
      <c r="A34" s="4"/>
      <c r="B34" s="144"/>
      <c r="C34" s="280" t="s">
        <v>443</v>
      </c>
      <c r="D34" s="280"/>
      <c r="E34" s="280"/>
      <c r="F34" s="280"/>
      <c r="G34" s="406"/>
      <c r="H34" s="406"/>
      <c r="I34" s="406"/>
      <c r="J34" s="406"/>
      <c r="K34" s="4"/>
    </row>
    <row r="35" spans="1:14" ht="38" thickTop="1" thickBot="1" x14ac:dyDescent="0.4">
      <c r="A35" s="4"/>
      <c r="B35" s="18" t="s">
        <v>227</v>
      </c>
      <c r="C35" s="138" t="s">
        <v>228</v>
      </c>
      <c r="D35" s="138" t="s">
        <v>229</v>
      </c>
      <c r="E35" s="233" t="s">
        <v>200</v>
      </c>
      <c r="F35" s="240" t="s">
        <v>215</v>
      </c>
      <c r="G35" s="228" t="s">
        <v>812</v>
      </c>
      <c r="H35" s="248" t="s">
        <v>816</v>
      </c>
      <c r="I35" s="248" t="s">
        <v>817</v>
      </c>
      <c r="J35" s="249" t="s">
        <v>524</v>
      </c>
      <c r="K35" s="4"/>
    </row>
    <row r="36" spans="1:14" ht="134.25" customHeight="1" x14ac:dyDescent="0.35">
      <c r="A36" s="4"/>
      <c r="B36" s="140" t="str">
        <f>'Sumário Espaços Verdes'!B45</f>
        <v>Emissões</v>
      </c>
      <c r="C36" s="181" t="str">
        <f>'Sumário Espaços Verdes'!C45</f>
        <v>Emissões de gases com efeito de estufa</v>
      </c>
      <c r="D36" s="182" t="str">
        <f>'Sumário Espaços Verdes'!D45</f>
        <v>A frota deve ser composta pelas seguintes percentagens de veículos equipados com uma das tecnologias elegíveis indicadas na ET1 (Opções de melhorias tecnológicas para reduzir as emissões de gases com efeito de estufa dos veículos) dos critérios essenciais:
ver valores na página 77.
Serão atribuídos pontos a frotas a utilizar no âmbito do contrato com uma percentagem (%) de veículos superior à definida na ET1 (Emissões de gases com efeito de estufa), proporcionalmente ao valor das Emissões de gases com efeito de estufa.</v>
      </c>
      <c r="E36" s="232" t="s">
        <v>208</v>
      </c>
      <c r="F36" s="189" t="s">
        <v>194</v>
      </c>
      <c r="G36" s="272" t="s">
        <v>528</v>
      </c>
      <c r="H36" s="292"/>
      <c r="I36" s="292"/>
      <c r="J36" s="293"/>
      <c r="K36" s="4"/>
      <c r="M36" s="223"/>
      <c r="N36" s="223"/>
    </row>
    <row r="37" spans="1:14" ht="82.5" customHeight="1" x14ac:dyDescent="0.35">
      <c r="A37" s="4"/>
      <c r="B37" s="140" t="str">
        <f>'Sumário Espaços Verdes'!B46</f>
        <v>Emissões</v>
      </c>
      <c r="C37" s="181" t="str">
        <f>'Sumário Espaços Verdes'!C46</f>
        <v>Emissões de ruído</v>
      </c>
      <c r="D37" s="182" t="str">
        <f>'Sumário Espaços Verdes'!D46</f>
        <v>Serão atribuídos pontos aos proponentes que ofereçam uma frota de serviço totalmente constituída por veículos que cumpram o critério de adjudicação relativo às emissões de ruído.</v>
      </c>
      <c r="E37" s="232" t="s">
        <v>208</v>
      </c>
      <c r="F37" s="189" t="s">
        <v>194</v>
      </c>
      <c r="G37" s="272" t="s">
        <v>528</v>
      </c>
      <c r="H37" s="292"/>
      <c r="I37" s="292"/>
      <c r="J37" s="293"/>
      <c r="K37" s="4"/>
      <c r="M37" s="223"/>
      <c r="N37" s="223"/>
    </row>
    <row r="38" spans="1:14" ht="82.5" customHeight="1" x14ac:dyDescent="0.35">
      <c r="A38" s="4"/>
      <c r="B38" s="140" t="str">
        <f>'Sumário Espaços Verdes'!B47</f>
        <v>Mobilidade</v>
      </c>
      <c r="C38" s="181" t="str">
        <f>'Sumário Espaços Verdes'!C47</f>
        <v>Ciclo-logística 
(Em cidades onde a infraestrutura urbana seja adequada)</v>
      </c>
      <c r="D38" s="182" t="str">
        <f>'Sumário Espaços Verdes'!D47</f>
        <v xml:space="preserve">O proponente deve oferecer uma frota de serviço que inclua a utilização de bicicletas e reboques de bicicletas, que podem ser bicicletas assistidas eletricamente, para minimizar a utilização de veículos motorizados, de acordo com as medidas para minimizar as questões ambientais definidas pela ET1 (Medidas de gestão ambiental) no âmbito dos critérios comuns para as categorias de serviços. management practices within the common criteria for service categories. </v>
      </c>
      <c r="E38" s="232" t="s">
        <v>208</v>
      </c>
      <c r="F38" s="189" t="s">
        <v>194</v>
      </c>
      <c r="G38" s="272" t="s">
        <v>528</v>
      </c>
      <c r="H38" s="292"/>
      <c r="I38" s="292"/>
      <c r="J38" s="293"/>
      <c r="K38" s="4"/>
      <c r="M38" s="223"/>
      <c r="N38" s="223"/>
    </row>
    <row r="39" spans="1:14" ht="82.5" customHeight="1" x14ac:dyDescent="0.35">
      <c r="A39" s="4"/>
      <c r="B39" s="140" t="str">
        <f>'Sumário Espaços Verdes'!B48</f>
        <v>Mobilidade</v>
      </c>
      <c r="C39" s="181" t="str">
        <f>'Sumário Espaços Verdes'!C48</f>
        <v>Combustíveis</v>
      </c>
      <c r="D39" s="182" t="str">
        <f>'Sumário Espaços Verdes'!D48</f>
        <v>Pelo menos 15 % do metano fornecido deve ser metano renovável.</v>
      </c>
      <c r="E39" s="232" t="s">
        <v>208</v>
      </c>
      <c r="F39" s="189" t="s">
        <v>194</v>
      </c>
      <c r="G39" s="272" t="s">
        <v>528</v>
      </c>
      <c r="H39" s="292"/>
      <c r="I39" s="292"/>
      <c r="J39" s="293"/>
      <c r="K39" s="4"/>
      <c r="M39" s="223"/>
      <c r="N39" s="223"/>
    </row>
    <row r="40" spans="1:14" ht="248" x14ac:dyDescent="0.35">
      <c r="A40" s="4"/>
      <c r="B40" s="140" t="str">
        <f>'Sumário Espaços Verdes'!B49</f>
        <v>Pneus dos veículos</v>
      </c>
      <c r="C40" s="181" t="str">
        <f>'Sumário Espaços Verdes'!C49</f>
        <v>Resistência ao rolamento</v>
      </c>
      <c r="D40" s="182" t="str">
        <f>'Sumário Espaços Verdes'!D49</f>
        <v>O contratante deve substituir os pneus gastos dos veículos que prestam o serviço por:
a) Pneus novos que cumpram a classe de eficiência energética mais elevada em termos de combustível para a resistência ao rolamento expressa em kg/tonelada, conforme definido no Regulamento (CE) n.º 1222/2009 do Parlamento Europeu e do Conselho, de 25 de novembro de 2009, relativo à rotulagem dos pneus no que respeita à eficiência energética e a outros parâmetros essenciais. A presente cláusula de execução do contrato não impede a utilização de pneus que pertençam à classe máxima de aderência em pavimento molhado, desde que tal se justifique por razões de segurança;
OU
b) Pneus recauchutados.</v>
      </c>
      <c r="E40" s="232" t="s">
        <v>208</v>
      </c>
      <c r="F40" s="189" t="s">
        <v>194</v>
      </c>
      <c r="G40" s="272" t="s">
        <v>528</v>
      </c>
      <c r="H40" s="292"/>
      <c r="I40" s="292"/>
      <c r="J40" s="293"/>
      <c r="K40" s="4"/>
      <c r="M40" s="223"/>
      <c r="N40" s="223"/>
    </row>
    <row r="41" spans="1:14" ht="204.65" customHeight="1" x14ac:dyDescent="0.35">
      <c r="A41" s="4"/>
      <c r="B41" s="140" t="str">
        <f>'Sumário Espaços Verdes'!B50</f>
        <v>Pneus dos veículos</v>
      </c>
      <c r="C41" s="181" t="str">
        <f>'Sumário Espaços Verdes'!C50</f>
        <v>Ruído dos pneus
Nota: a presente CEC não se aplica a pneus recauchutados.</v>
      </c>
      <c r="D41" s="182" t="str">
        <f>'Sumário Espaços Verdes'!D50</f>
        <v>O contratante deve substituir os pneus gastos dos veículos que prestam o serviço por pneus novos com níveis de emissão de ruído exterior de rolamento 3 dB inferiores ao máximo estabelecido no anexo II, parte C, do Regulamento (CE) n.º 661/2009. Tal equivale à categoria superior (das três disponíveis) da classe de ruído exterior de rolamento do rótulo de pneus da UE.
As emissões de ruído exterior de rolamento serão testadas de acordo com o anexo I do Regulamento (CE) n.º 1222/2009.
O contratante manterá registos que devem ser disponibilizados à entidade adjudicante. A entidade adjudicante pode estabelecer regras para a imposição de sanções por incumprimento.</v>
      </c>
      <c r="E41" s="232" t="s">
        <v>208</v>
      </c>
      <c r="F41" s="189" t="s">
        <v>194</v>
      </c>
      <c r="G41" s="272" t="s">
        <v>528</v>
      </c>
      <c r="H41" s="292"/>
      <c r="I41" s="292"/>
      <c r="J41" s="293"/>
      <c r="K41" s="4"/>
      <c r="M41" s="223"/>
      <c r="N41" s="223"/>
    </row>
    <row r="42" spans="1:14" ht="82.5" customHeight="1" x14ac:dyDescent="0.35">
      <c r="A42" s="4"/>
      <c r="B42" s="140" t="str">
        <f>'Sumário Espaços Verdes'!B51</f>
        <v xml:space="preserve">Água </v>
      </c>
      <c r="C42" s="181" t="str">
        <f>'Sumário Espaços Verdes'!C51</f>
        <v>Recirculação de água</v>
      </c>
      <c r="D42" s="182" t="str">
        <f>'Sumário Espaços Verdes'!D51</f>
        <v>Caso a entidade adjudicante exija varredoras que utilizem água para a supressão de poeiras.
Aos proponentes que ofereçam uma frota de serviço serão atribuídos pontos proporcionalmente à percentagem de veículos equipados com um sistema de recirculação de água.</v>
      </c>
      <c r="E42" s="232" t="s">
        <v>208</v>
      </c>
      <c r="F42" s="189" t="s">
        <v>196</v>
      </c>
      <c r="G42" s="272" t="s">
        <v>528</v>
      </c>
      <c r="H42" s="292"/>
      <c r="I42" s="292"/>
      <c r="J42" s="293"/>
      <c r="K42" s="4"/>
      <c r="M42" s="223"/>
      <c r="N42" s="223"/>
    </row>
    <row r="43" spans="1:14" ht="155.5" thickBot="1" x14ac:dyDescent="0.4">
      <c r="A43" s="4"/>
      <c r="B43" s="140" t="str">
        <f>'Sumário Espaços Verdes'!B52</f>
        <v>Lubrificantes</v>
      </c>
      <c r="C43" s="181" t="str">
        <f>'Sumário Espaços Verdes'!C52</f>
        <v>Óleos lubrificantes de baixa viscosidade</v>
      </c>
      <c r="D43" s="182" t="str">
        <f>'Sumário Espaços Verdes'!D52</f>
        <v>Salvo recomendação em contrário por parte do fabricante, o contratante deve substituir os lubrificantes dos veículos que prestam o serviço por óleos lubrificantes de baixa viscosidade, ou seja, óleos correspondentes aos graus SAE 0W30 ou 5W30, ou equivalente.
O contratante manterá registos que devem ser disponibilizados à entidade adjudicante. A entidade adjudicante pode estabelecer regraspara a imposição de sanções por incumprimento.</v>
      </c>
      <c r="E43" s="232" t="s">
        <v>208</v>
      </c>
      <c r="F43" s="189" t="s">
        <v>194</v>
      </c>
      <c r="G43" s="272" t="s">
        <v>528</v>
      </c>
      <c r="H43" s="292"/>
      <c r="I43" s="292"/>
      <c r="J43" s="276"/>
      <c r="K43" s="4"/>
      <c r="M43" s="223"/>
      <c r="N43" s="223"/>
    </row>
    <row r="44" spans="1:14" ht="42" customHeight="1" thickTop="1" x14ac:dyDescent="0.35">
      <c r="A44" s="4"/>
      <c r="B44" s="281" t="s">
        <v>779</v>
      </c>
      <c r="C44" s="281"/>
      <c r="D44" s="281"/>
      <c r="E44" s="281"/>
      <c r="F44" s="281"/>
      <c r="G44" s="410"/>
      <c r="H44" s="410"/>
      <c r="I44" s="410"/>
      <c r="J44" s="410"/>
      <c r="K44" s="4"/>
    </row>
    <row r="45" spans="1:14" ht="24" thickBot="1" x14ac:dyDescent="0.6">
      <c r="A45" s="4"/>
      <c r="B45" s="144"/>
      <c r="C45" s="280" t="s">
        <v>483</v>
      </c>
      <c r="D45" s="280"/>
      <c r="E45" s="280"/>
      <c r="F45" s="280"/>
      <c r="G45" s="406"/>
      <c r="H45" s="406"/>
      <c r="I45" s="406"/>
      <c r="J45" s="406"/>
      <c r="K45" s="4"/>
    </row>
    <row r="46" spans="1:14" ht="38" thickTop="1" thickBot="1" x14ac:dyDescent="0.4">
      <c r="A46" s="4"/>
      <c r="B46" s="18" t="s">
        <v>227</v>
      </c>
      <c r="C46" s="138" t="s">
        <v>228</v>
      </c>
      <c r="D46" s="138" t="s">
        <v>719</v>
      </c>
      <c r="E46" s="233" t="s">
        <v>200</v>
      </c>
      <c r="F46" s="240" t="s">
        <v>215</v>
      </c>
      <c r="G46" s="228" t="s">
        <v>812</v>
      </c>
      <c r="H46" s="248" t="s">
        <v>816</v>
      </c>
      <c r="I46" s="248" t="s">
        <v>817</v>
      </c>
      <c r="J46" s="249" t="s">
        <v>524</v>
      </c>
      <c r="K46" s="4"/>
    </row>
    <row r="47" spans="1:14" ht="46.5" x14ac:dyDescent="0.35">
      <c r="A47" s="4"/>
      <c r="B47" s="140" t="str">
        <f>'Sumário Espaços Verdes'!B56</f>
        <v>Competências</v>
      </c>
      <c r="C47" s="181" t="str">
        <f>'Sumário Espaços Verdes'!C56</f>
        <v>Competências do proponente</v>
      </c>
      <c r="D47" s="182" t="str">
        <f>'Sumário Espaços Verdes'!D56</f>
        <v>O proponente deve possuir competências e experiência pertinentes na prestação de serviços de manutenção ecologicamente responsáveis</v>
      </c>
      <c r="E47" s="232" t="s">
        <v>208</v>
      </c>
      <c r="F47" s="189" t="s">
        <v>194</v>
      </c>
      <c r="G47" s="272" t="s">
        <v>528</v>
      </c>
      <c r="H47" s="292"/>
      <c r="I47" s="292"/>
      <c r="J47" s="293"/>
      <c r="K47" s="4"/>
      <c r="M47" s="223"/>
      <c r="N47" s="223"/>
    </row>
    <row r="48" spans="1:14" ht="139.5" x14ac:dyDescent="0.35">
      <c r="A48" s="4"/>
      <c r="B48" s="140" t="str">
        <f>'Sumário Espaços Verdes'!B57</f>
        <v>Gestão</v>
      </c>
      <c r="C48" s="181" t="str">
        <f>'Sumário Espaços Verdes'!C57</f>
        <v xml:space="preserve">Medidas de gestão ambiental </v>
      </c>
      <c r="D48" s="182" t="str">
        <f>'Sumário Espaços Verdes'!D57</f>
        <v>Os proponentes devem possuir procedimentos escritos para:
- Monitorizar, registar e aplicar medidas 
- Manter a frota de veículos e a frota de máquinas de acordo com as recomendações do fabricante;
- Avaliar a aplicação do plano e dos procedimentos operacionais 
- Aplicar as medidas necessárias para corrigir desvios do plano e, se possível, evitá-los no futuro.</v>
      </c>
      <c r="E48" s="232" t="s">
        <v>208</v>
      </c>
      <c r="F48" s="189" t="s">
        <v>194</v>
      </c>
      <c r="G48" s="272" t="s">
        <v>528</v>
      </c>
      <c r="H48" s="292"/>
      <c r="I48" s="292"/>
      <c r="J48" s="293"/>
      <c r="K48" s="4"/>
      <c r="M48" s="223"/>
      <c r="N48" s="223"/>
    </row>
    <row r="49" spans="1:14" ht="109" thickBot="1" x14ac:dyDescent="0.4">
      <c r="A49" s="4"/>
      <c r="B49" s="140" t="str">
        <f>'Sumário Espaços Verdes'!B58</f>
        <v>Pessoal</v>
      </c>
      <c r="C49" s="181" t="str">
        <f>'Sumário Espaços Verdes'!C58</f>
        <v>Formação do pessoal</v>
      </c>
      <c r="D49" s="182" t="str">
        <f>'Sumário Espaços Verdes'!D58</f>
        <v>Durante o período de vigência do contrato, o contratante deve dispor de um programa de formação do pessoal interno ou proporcionar ao seu pessoal meios para participar num programa de formação externo que abranja os domínios a seguir enumerados, sempre que sejam pertinentes para as tarefas executadas pelo agente no âmbito do contrato.</v>
      </c>
      <c r="E49" s="232" t="s">
        <v>208</v>
      </c>
      <c r="F49" s="189" t="s">
        <v>195</v>
      </c>
      <c r="G49" s="295" t="s">
        <v>528</v>
      </c>
      <c r="H49" s="271"/>
      <c r="I49" s="271"/>
      <c r="J49" s="276"/>
      <c r="K49" s="4"/>
      <c r="M49" s="223"/>
      <c r="N49" s="223"/>
    </row>
    <row r="50" spans="1:14" ht="42" customHeight="1" thickTop="1" x14ac:dyDescent="0.35">
      <c r="A50" s="4"/>
      <c r="B50" s="281" t="s">
        <v>780</v>
      </c>
      <c r="C50" s="281"/>
      <c r="D50" s="281"/>
      <c r="E50" s="281"/>
      <c r="F50" s="281"/>
      <c r="G50" s="379"/>
      <c r="H50" s="379"/>
      <c r="I50" s="379"/>
      <c r="J50" s="379"/>
      <c r="K50" s="4"/>
    </row>
    <row r="51" spans="1:14" ht="24" thickBot="1" x14ac:dyDescent="0.6">
      <c r="A51" s="4"/>
      <c r="B51" s="144"/>
      <c r="C51" s="280" t="s">
        <v>445</v>
      </c>
      <c r="D51" s="280"/>
      <c r="E51" s="280"/>
      <c r="F51" s="280"/>
      <c r="G51" s="406"/>
      <c r="H51" s="406"/>
      <c r="I51" s="406"/>
      <c r="J51" s="406"/>
      <c r="K51" s="4"/>
    </row>
    <row r="52" spans="1:14" ht="38" thickTop="1" thickBot="1" x14ac:dyDescent="0.4">
      <c r="A52" s="4"/>
      <c r="B52" s="18" t="s">
        <v>227</v>
      </c>
      <c r="C52" s="138" t="s">
        <v>228</v>
      </c>
      <c r="D52" s="138" t="s">
        <v>719</v>
      </c>
      <c r="E52" s="233" t="s">
        <v>200</v>
      </c>
      <c r="F52" s="240" t="s">
        <v>215</v>
      </c>
      <c r="G52" s="228" t="s">
        <v>812</v>
      </c>
      <c r="H52" s="248" t="s">
        <v>816</v>
      </c>
      <c r="I52" s="248" t="s">
        <v>817</v>
      </c>
      <c r="J52" s="249" t="s">
        <v>524</v>
      </c>
      <c r="K52" s="4"/>
    </row>
    <row r="53" spans="1:14" ht="134.25" customHeight="1" x14ac:dyDescent="0.35">
      <c r="A53" s="4"/>
      <c r="B53" s="308" t="str">
        <f>'Sumário Espaços Verdes'!B62</f>
        <v>Produtos</v>
      </c>
      <c r="C53" s="309" t="str">
        <f>'Sumário Espaços Verdes'!C62</f>
        <v>Produtos de limpeza utilizados para a prestação de serviços de limpeza</v>
      </c>
      <c r="D53" s="146" t="str">
        <f>'Sumário Espaços Verdes'!D62</f>
        <v xml:space="preserve">Os produtos de limpeza utilizados para a prestação dos serviços de limpeza devem cumprir os requisitos das especificações técnicas pertinentes a nível dos critérios essenciais. </v>
      </c>
      <c r="E53" s="232" t="s">
        <v>208</v>
      </c>
      <c r="F53" s="189" t="s">
        <v>194</v>
      </c>
      <c r="G53" s="272" t="s">
        <v>528</v>
      </c>
      <c r="H53" s="292"/>
      <c r="I53" s="292"/>
      <c r="J53" s="293"/>
      <c r="K53" s="4"/>
      <c r="M53" s="223"/>
      <c r="N53" s="223"/>
    </row>
    <row r="54" spans="1:14" ht="58.5" thickBot="1" x14ac:dyDescent="0.4">
      <c r="A54" s="4"/>
      <c r="B54" s="245" t="str">
        <f>'Sumário Espaços Verdes'!B63</f>
        <v>Poeiras</v>
      </c>
      <c r="C54" s="246" t="str">
        <f>'Sumário Espaços Verdes'!C63</f>
        <v>Redução de poeiras PM10 das estradas</v>
      </c>
      <c r="D54" s="146" t="str">
        <f>'Sumário Espaços Verdes'!D63</f>
        <v>Os proponentes devem possuir procedimentos escritos para as medidas de redução de poeiras PM10 das estradas, que devem ser aplicadas através das seguintes melhores práticas (ou outras medidas pertinentes)</v>
      </c>
      <c r="E54" s="232" t="s">
        <v>208</v>
      </c>
      <c r="F54" s="189" t="s">
        <v>194</v>
      </c>
      <c r="G54" s="295" t="s">
        <v>528</v>
      </c>
      <c r="H54" s="271"/>
      <c r="I54" s="271"/>
      <c r="J54" s="276"/>
      <c r="K54" s="4"/>
      <c r="M54" s="223"/>
      <c r="N54" s="223"/>
    </row>
    <row r="55" spans="1:14" ht="42" customHeight="1" thickTop="1" x14ac:dyDescent="0.35">
      <c r="A55" s="4"/>
      <c r="B55" s="281" t="s">
        <v>781</v>
      </c>
      <c r="C55" s="281"/>
      <c r="D55" s="281"/>
      <c r="E55" s="281"/>
      <c r="F55" s="281"/>
      <c r="G55" s="379"/>
      <c r="H55" s="379"/>
      <c r="I55" s="379"/>
      <c r="J55" s="379"/>
      <c r="K55" s="4"/>
    </row>
    <row r="56" spans="1:14" ht="24" thickBot="1" x14ac:dyDescent="0.6">
      <c r="A56" s="4"/>
      <c r="B56" s="144"/>
      <c r="C56" s="280" t="s">
        <v>444</v>
      </c>
      <c r="D56" s="280"/>
      <c r="E56" s="280"/>
      <c r="F56" s="280"/>
      <c r="G56" s="406"/>
      <c r="H56" s="406"/>
      <c r="I56" s="406"/>
      <c r="J56" s="406"/>
      <c r="K56" s="4"/>
    </row>
    <row r="57" spans="1:14" ht="38" thickTop="1" thickBot="1" x14ac:dyDescent="0.4">
      <c r="A57" s="4"/>
      <c r="B57" s="18" t="s">
        <v>227</v>
      </c>
      <c r="C57" s="138" t="s">
        <v>228</v>
      </c>
      <c r="D57" s="138" t="s">
        <v>719</v>
      </c>
      <c r="E57" s="233" t="s">
        <v>200</v>
      </c>
      <c r="F57" s="240" t="s">
        <v>215</v>
      </c>
      <c r="G57" s="228" t="s">
        <v>521</v>
      </c>
      <c r="H57" s="248" t="s">
        <v>522</v>
      </c>
      <c r="I57" s="248" t="s">
        <v>523</v>
      </c>
      <c r="J57" s="249" t="s">
        <v>524</v>
      </c>
      <c r="K57" s="4"/>
    </row>
    <row r="58" spans="1:14" ht="134.25" customHeight="1" x14ac:dyDescent="0.35">
      <c r="A58" s="4"/>
      <c r="B58" s="308" t="str" cm="1">
        <f t="array" ref="B58">'Sumário Espaços Verdes'!B67:B67</f>
        <v>Produtos</v>
      </c>
      <c r="C58" s="309" t="str">
        <f>'Sumário Espaços Verdes'!C67</f>
        <v>Utilização de produtos de limpeza exterior com baixo impacte ambiental</v>
      </c>
      <c r="D58" s="182" t="str">
        <f>'Sumário Espaços Verdes'!D67</f>
        <v>Os produtos de limpeza utilizados não podem ser classificados e rotulados como apresentando toxicidade aguda, como sendo tóxicos para órgãos-alvo específicos, sensibilizantes cutâneos ou respiratórios, cancerígenos, mutagénicos ou tóxicos para a reprodução, nem como sendo perigosos para o ambiente ou inflamáveis.
Os produtos de limpeza devem ser fornecidos com os sistemas de dosagem recomendados.</v>
      </c>
      <c r="E58" s="232" t="s">
        <v>208</v>
      </c>
      <c r="F58" s="189" t="s">
        <v>194</v>
      </c>
      <c r="G58" s="272" t="s">
        <v>528</v>
      </c>
      <c r="H58" s="292"/>
      <c r="I58" s="292"/>
      <c r="J58" s="293"/>
      <c r="K58" s="4"/>
      <c r="M58" s="223"/>
      <c r="N58" s="223"/>
    </row>
    <row r="59" spans="1:14" ht="31.5" thickBot="1" x14ac:dyDescent="0.4">
      <c r="A59" s="4"/>
      <c r="B59" s="245" t="str">
        <f>'Sumário Espaços Verdes'!B68</f>
        <v>Sacos</v>
      </c>
      <c r="C59" s="309" t="str">
        <f>'Sumário Espaços Verdes'!C68</f>
        <v>Sacos compostáveis para recolha de resíduos</v>
      </c>
      <c r="D59" s="182" t="str">
        <f>'Sumário Espaços Verdes'!D68</f>
        <v>Serão atribuídos pontos a sacos para recolha de resíduos biológicos que sejam compostáveis.</v>
      </c>
      <c r="E59" s="232" t="s">
        <v>208</v>
      </c>
      <c r="F59" s="189" t="s">
        <v>196</v>
      </c>
      <c r="G59" s="295" t="s">
        <v>528</v>
      </c>
      <c r="H59" s="271"/>
      <c r="I59" s="271"/>
      <c r="J59" s="276"/>
      <c r="K59" s="4"/>
      <c r="M59" s="223"/>
      <c r="N59" s="223"/>
    </row>
    <row r="60" spans="1:14" ht="42" customHeight="1" thickTop="1" x14ac:dyDescent="0.35">
      <c r="A60" s="4"/>
      <c r="B60" s="281" t="s">
        <v>782</v>
      </c>
      <c r="C60" s="281"/>
      <c r="D60" s="281"/>
      <c r="E60" s="281"/>
      <c r="F60" s="281"/>
      <c r="G60" s="379"/>
      <c r="H60" s="379"/>
      <c r="I60" s="379"/>
      <c r="J60" s="379"/>
      <c r="K60" s="4"/>
    </row>
    <row r="61" spans="1:14" ht="24" thickBot="1" x14ac:dyDescent="0.6">
      <c r="A61" s="4"/>
      <c r="B61" s="144"/>
      <c r="C61" s="280" t="s">
        <v>497</v>
      </c>
      <c r="D61" s="280"/>
      <c r="E61" s="280"/>
      <c r="F61" s="280"/>
      <c r="G61" s="406"/>
      <c r="H61" s="406"/>
      <c r="I61" s="406"/>
      <c r="J61" s="406"/>
      <c r="K61" s="4"/>
    </row>
    <row r="62" spans="1:14" ht="38" thickTop="1" thickBot="1" x14ac:dyDescent="0.4">
      <c r="A62" s="4"/>
      <c r="B62" s="18" t="s">
        <v>227</v>
      </c>
      <c r="C62" s="138" t="s">
        <v>228</v>
      </c>
      <c r="D62" s="138" t="s">
        <v>719</v>
      </c>
      <c r="E62" s="233" t="s">
        <v>200</v>
      </c>
      <c r="F62" s="240" t="s">
        <v>215</v>
      </c>
      <c r="G62" s="228" t="s">
        <v>812</v>
      </c>
      <c r="H62" s="248" t="s">
        <v>816</v>
      </c>
      <c r="I62" s="248" t="s">
        <v>817</v>
      </c>
      <c r="J62" s="249" t="s">
        <v>524</v>
      </c>
      <c r="K62" s="4"/>
    </row>
    <row r="63" spans="1:14" ht="170.5" x14ac:dyDescent="0.35">
      <c r="A63" s="4"/>
      <c r="B63" s="245" t="str">
        <f>'Sumário Espaços Verdes'!B72</f>
        <v>Emissões</v>
      </c>
      <c r="C63" s="184" t="str">
        <f>'Sumário Espaços Verdes'!C72</f>
        <v>Emissões de gases de escape do motor
Desempenho de emissões de poluentes atmosféricos</v>
      </c>
      <c r="D63" s="182" t="str">
        <f>'Sumário Espaços Verdes'!D72</f>
        <v>As emissões de escape do motor das máquinas móveis devem estar de acordo com os regulamentos.
Os pontos serão concedidos a máquinas que possam demonstrar capacidade de emissão zero de emissões.
As máquinas móveis utilizadas na execução do serviço devem estar em conformidade com as metas de emissões existentes.
O desempenho das emissões de poluentes atmosféricos do motor da frota de varredoras e espalhadoras utilizadas na execução do serviço deve estar de acordo com a meta existente.</v>
      </c>
      <c r="E63" s="232" t="s">
        <v>208</v>
      </c>
      <c r="F63" s="189" t="s">
        <v>194</v>
      </c>
      <c r="G63" s="272" t="s">
        <v>528</v>
      </c>
      <c r="H63" s="292"/>
      <c r="I63" s="292"/>
      <c r="J63" s="293"/>
      <c r="K63" s="4"/>
      <c r="M63" s="223"/>
      <c r="N63" s="223"/>
    </row>
    <row r="64" spans="1:14" ht="170.5" x14ac:dyDescent="0.35">
      <c r="A64" s="4"/>
      <c r="B64" s="308" t="str">
        <f>'Sumário Espaços Verdes'!B73</f>
        <v xml:space="preserve">Espalhadores </v>
      </c>
      <c r="C64" s="184" t="str">
        <f>'Sumário Espaços Verdes'!C73</f>
        <v>Desempenho de distribuição</v>
      </c>
      <c r="D64" s="182" t="str">
        <f>'Sumário Espaços Verdes'!D73</f>
        <v>O modelo de espalhador deve cumprir os requisitos relativos ao desempenho de distribuição estabelecidos pela norma EN 15597-2, que incluem os seguintes parâmetros:
i. dosagem,
ii. arranque do espalhador,
iii. distribuição lateral.
Aos proponentes que ofereçam uma frota de serviço serão atribuídos pontos proporcionalmente à percentagem de espalhadores qualificados de acordo com a norma EN 15597-2.</v>
      </c>
      <c r="E64" s="232" t="s">
        <v>208</v>
      </c>
      <c r="F64" s="189" t="s">
        <v>194</v>
      </c>
      <c r="G64" s="272" t="s">
        <v>528</v>
      </c>
      <c r="H64" s="292"/>
      <c r="I64" s="292"/>
      <c r="J64" s="293"/>
      <c r="K64" s="4"/>
      <c r="M64" s="223"/>
      <c r="N64" s="223"/>
    </row>
    <row r="65" spans="1:14" ht="139.5" x14ac:dyDescent="0.35">
      <c r="A65" s="4"/>
      <c r="B65" s="308" t="str">
        <f>'Sumário Espaços Verdes'!B74</f>
        <v>Baterias</v>
      </c>
      <c r="C65" s="184" t="str">
        <f>'Sumário Espaços Verdes'!C74</f>
        <v>Capacidade de recarga e qualidade das baterias</v>
      </c>
      <c r="D65" s="182" t="str">
        <f>'Sumário Espaços Verdes'!D74</f>
        <v xml:space="preserve">A bateria deve cumprir os requisitos de desempenho a seguir especificados:
1. Norma EN 61951-2 — baterias de níquel-hidreto metálico;
2. Norma EN 61960 — baterias de iões de lítio.
Todas as máquinas devem estar equipadas com sistemas de bateria conformes com a especificação técnica ET3 - Capacidade de recarga e qualidade das baterias
</v>
      </c>
      <c r="E65" s="232" t="s">
        <v>208</v>
      </c>
      <c r="F65" s="189" t="s">
        <v>194</v>
      </c>
      <c r="G65" s="272" t="s">
        <v>528</v>
      </c>
      <c r="H65" s="292"/>
      <c r="I65" s="292"/>
      <c r="J65" s="293"/>
      <c r="K65" s="4"/>
      <c r="M65" s="223"/>
      <c r="N65" s="223"/>
    </row>
    <row r="66" spans="1:14" ht="186" x14ac:dyDescent="0.35">
      <c r="A66" s="4"/>
      <c r="B66" s="308" t="str">
        <f>'Sumário Espaços Verdes'!B75</f>
        <v>Lubrificantes</v>
      </c>
      <c r="C66" s="184" t="str">
        <f>'Sumário Espaços Verdes'!C75</f>
        <v>Lubrificantes para maquinaria</v>
      </c>
      <c r="D66" s="182" t="str">
        <f>'Sumário Espaços Verdes'!D75</f>
        <v>Os fluidos hidráulicos, os óleos para engrenagens, os óleos para motosserras, os óleos para motores a dois tempos e as massas lubrificantes utilizados em maquinaria para manutenção de espaços públicos não podem ter uma advertência de perigo de natureza sanitária ou ambiental no momento da apresentação da proposta [limite mais baixo de classificação previsto no Regulamento (CE) n.º 1272/2008]. A percentagem mássica acumulada das substâncias presentes nos fluidos hidráulicos e nas massas lubrificantes que sejam simultaneamente não biodegradáveis e bioacumuláveis não pode ser superior a 0,1 % (m/m).</v>
      </c>
      <c r="E66" s="232" t="s">
        <v>208</v>
      </c>
      <c r="F66" s="189" t="s">
        <v>194</v>
      </c>
      <c r="G66" s="272" t="s">
        <v>528</v>
      </c>
      <c r="H66" s="292"/>
      <c r="I66" s="292"/>
      <c r="J66" s="293"/>
      <c r="K66" s="4"/>
      <c r="M66" s="223"/>
      <c r="N66" s="223"/>
    </row>
    <row r="67" spans="1:14" ht="78" thickBot="1" x14ac:dyDescent="0.4">
      <c r="A67" s="4"/>
      <c r="B67" s="308" t="str">
        <f>'Sumário Espaços Verdes'!B76</f>
        <v>Manutenção</v>
      </c>
      <c r="C67" s="184" t="str">
        <f>'Sumário Espaços Verdes'!C76</f>
        <v>Instruções de funcionamento e manutenção</v>
      </c>
      <c r="D67" s="182" t="str">
        <f>'Sumário Espaços Verdes'!D76</f>
        <v>A maquinaria deve ser fornecida com as especificações técnicas e informações para o utilizador necessárias para a respetiva operação com um consumo reduzido de energia e combustível, bem como para a manutenção e o prolongamento da respetiva vida útil.</v>
      </c>
      <c r="E67" s="232" t="s">
        <v>208</v>
      </c>
      <c r="F67" s="189" t="s">
        <v>194</v>
      </c>
      <c r="G67" s="295" t="s">
        <v>528</v>
      </c>
      <c r="H67" s="271"/>
      <c r="I67" s="271"/>
      <c r="J67" s="276"/>
      <c r="K67" s="4"/>
      <c r="M67" s="223"/>
      <c r="N67" s="223"/>
    </row>
    <row r="68" spans="1:14" ht="42" customHeight="1" thickTop="1" x14ac:dyDescent="0.35">
      <c r="A68" s="4"/>
      <c r="B68" s="281" t="s">
        <v>783</v>
      </c>
      <c r="C68" s="281"/>
      <c r="D68" s="281"/>
      <c r="E68" s="281"/>
      <c r="F68" s="281"/>
      <c r="G68" s="379"/>
      <c r="H68" s="379"/>
      <c r="I68" s="379"/>
      <c r="J68" s="379"/>
      <c r="K68" s="4"/>
    </row>
    <row r="69" spans="1:14" ht="24" thickBot="1" x14ac:dyDescent="0.6">
      <c r="A69" s="4"/>
      <c r="B69" s="144"/>
      <c r="C69" s="280" t="s">
        <v>340</v>
      </c>
      <c r="D69" s="280"/>
      <c r="E69" s="280"/>
      <c r="F69" s="280"/>
      <c r="G69" s="406"/>
      <c r="H69" s="406"/>
      <c r="I69" s="406"/>
      <c r="J69" s="406"/>
      <c r="K69" s="4"/>
    </row>
    <row r="70" spans="1:14" ht="38" thickTop="1" thickBot="1" x14ac:dyDescent="0.4">
      <c r="A70" s="4"/>
      <c r="B70" s="18" t="s">
        <v>227</v>
      </c>
      <c r="C70" s="138" t="s">
        <v>228</v>
      </c>
      <c r="D70" s="138" t="s">
        <v>719</v>
      </c>
      <c r="E70" s="233" t="s">
        <v>200</v>
      </c>
      <c r="F70" s="240" t="s">
        <v>215</v>
      </c>
      <c r="G70" s="228" t="s">
        <v>812</v>
      </c>
      <c r="H70" s="248" t="s">
        <v>816</v>
      </c>
      <c r="I70" s="248" t="s">
        <v>817</v>
      </c>
      <c r="J70" s="249" t="s">
        <v>524</v>
      </c>
      <c r="K70" s="4"/>
    </row>
    <row r="71" spans="1:14" ht="87" x14ac:dyDescent="0.35">
      <c r="A71" s="4"/>
      <c r="B71" s="245" t="str">
        <f>'Sumário Espaços Verdes'!B80</f>
        <v>Emissões</v>
      </c>
      <c r="C71" s="184" t="str">
        <f>'Sumário Espaços Verdes'!C80</f>
        <v xml:space="preserve">Opções tecnológicas para reduzir as emissões de GEE
Desempenho de emissões de poluentes atmosféricos
Gases de ar condicionado
</v>
      </c>
      <c r="D71" s="182" t="str">
        <f>'Sumário Espaços Verdes'!D80</f>
        <v>Os veículos devem ser equipados com tecnologias que demonstrem redução de emissões de GEE e desempenhos adequados</v>
      </c>
      <c r="E71" s="232" t="s">
        <v>208</v>
      </c>
      <c r="F71" s="189" t="s">
        <v>194</v>
      </c>
      <c r="G71" s="272" t="s">
        <v>528</v>
      </c>
      <c r="H71" s="292"/>
      <c r="I71" s="292"/>
      <c r="J71" s="293"/>
      <c r="K71" s="4"/>
      <c r="M71" s="223"/>
      <c r="N71" s="223"/>
    </row>
    <row r="72" spans="1:14" ht="217" x14ac:dyDescent="0.35">
      <c r="A72" s="4"/>
      <c r="B72" s="245" t="str">
        <f>'Sumário Espaços Verdes'!B81</f>
        <v>Pneus</v>
      </c>
      <c r="C72" s="184" t="str">
        <f>'Sumário Espaços Verdes'!C81</f>
        <v>Sistemas de controlo da pressão dos pneus
Resistência ao rolamento
Pneus recauchutados</v>
      </c>
      <c r="D72" s="182" t="str">
        <f>'Sumário Espaços Verdes'!D81</f>
        <v>Os veículos comerciais ligeiros e os veículos pesados devem estar equipados com sistemas de controlo da pressão dos pneus ou com sensores que permitam a monitorização nas instalações do operador.
Os veículos devem estar equipados com:
a) Pneus que cumpram a classe de eficiência energética mais elevada em termos de combustível para a resistência ao rolamento expressa em kg/tonelada. Este requisito não impede o organismo público de adquirir pneus que pertençam à classe máxima de aderência em pavimento molhado, desde que tal se justifique por razões de segurança;
OU
b) Pneus recauchutados.</v>
      </c>
      <c r="E72" s="232" t="s">
        <v>208</v>
      </c>
      <c r="F72" s="189" t="s">
        <v>194</v>
      </c>
      <c r="G72" s="272" t="s">
        <v>528</v>
      </c>
      <c r="H72" s="292"/>
      <c r="I72" s="292"/>
      <c r="J72" s="293"/>
      <c r="K72" s="4"/>
      <c r="M72" s="223"/>
      <c r="N72" s="223"/>
    </row>
    <row r="73" spans="1:14" ht="139.5" x14ac:dyDescent="0.35">
      <c r="A73" s="4"/>
      <c r="B73" s="308" t="str">
        <f>'Sumário Espaços Verdes'!B82</f>
        <v>Água</v>
      </c>
      <c r="C73" s="184" t="str">
        <f>'Sumário Espaços Verdes'!C82</f>
        <v xml:space="preserve">Sistemas de recirculação de água </v>
      </c>
      <c r="D73" s="182" t="str">
        <f>'Sumário Espaços Verdes'!D82</f>
        <v>Caso a entidade adjudicante exija varredoras que utilizem água para a supressão de poeiras.
Serão atribuídos pontos às varredoras equipadas com um sistema de recirculação de água, ou seja, um sistema que recircula parte da água utilizada para a supressão de poeiras. A água é espalhada e, em seguida, removida em conjunto com a poeira pela varredora. A máquina filtra as águas residuais que recirculam, em seguida, para o reservatório de água.</v>
      </c>
      <c r="E73" s="232" t="s">
        <v>208</v>
      </c>
      <c r="F73" s="189" t="s">
        <v>196</v>
      </c>
      <c r="G73" s="272" t="s">
        <v>528</v>
      </c>
      <c r="H73" s="292"/>
      <c r="I73" s="292"/>
      <c r="J73" s="293"/>
      <c r="K73" s="4"/>
      <c r="M73" s="223"/>
      <c r="N73" s="223"/>
    </row>
    <row r="74" spans="1:14" ht="62" x14ac:dyDescent="0.35">
      <c r="A74" s="4"/>
      <c r="B74" s="308" t="str">
        <f>'Sumário Espaços Verdes'!B83</f>
        <v>Ruído</v>
      </c>
      <c r="C74" s="184" t="str">
        <f>'Sumário Espaços Verdes'!C83</f>
        <v xml:space="preserve"> Ruído dos veículos</v>
      </c>
      <c r="D74" s="182" t="str">
        <f>'Sumário Espaços Verdes'!D83</f>
        <v xml:space="preserve">Points will be awarded to the vehicles with noise emissions compliant with the Phase 3 limits of Regulation (EU) No 540/2014. The noise emissions will be tested according to Annex II of Regulation (EU) No 540/2014. </v>
      </c>
      <c r="E74" s="232" t="s">
        <v>208</v>
      </c>
      <c r="F74" s="189" t="s">
        <v>194</v>
      </c>
      <c r="G74" s="272" t="s">
        <v>528</v>
      </c>
      <c r="H74" s="292"/>
      <c r="I74" s="292"/>
      <c r="J74" s="293"/>
      <c r="K74" s="4"/>
      <c r="M74" s="223"/>
      <c r="N74" s="223"/>
    </row>
    <row r="75" spans="1:14" ht="47" thickBot="1" x14ac:dyDescent="0.4">
      <c r="A75" s="4"/>
      <c r="B75" s="308" t="str">
        <f>'Sumário Espaços Verdes'!B84</f>
        <v>Varredoras</v>
      </c>
      <c r="C75" s="184" t="str">
        <f>'Sumário Espaços Verdes'!C84</f>
        <v>Varredoras</v>
      </c>
      <c r="D75" s="182" t="str">
        <f>'Sumário Espaços Verdes'!D84</f>
        <v>Serão atribuídos pontos às varredoras com um nível de potência sonora garantido mais baixo, de acordo com a Diretiva 2000/14/CE.</v>
      </c>
      <c r="E75" s="232" t="s">
        <v>208</v>
      </c>
      <c r="F75" s="189" t="s">
        <v>194</v>
      </c>
      <c r="G75" s="295" t="s">
        <v>528</v>
      </c>
      <c r="H75" s="271"/>
      <c r="I75" s="271"/>
      <c r="J75" s="276"/>
      <c r="K75" s="4"/>
      <c r="M75" s="223"/>
      <c r="N75" s="223"/>
    </row>
    <row r="76" spans="1:14" ht="15" thickTop="1" x14ac:dyDescent="0.35">
      <c r="A76" s="4"/>
      <c r="B76" s="4"/>
      <c r="C76" s="4"/>
      <c r="D76" s="4"/>
      <c r="E76" s="4"/>
      <c r="F76" s="4"/>
      <c r="G76" s="4"/>
      <c r="H76" s="4"/>
      <c r="I76" s="4"/>
      <c r="J76" s="4"/>
      <c r="K76" s="4"/>
    </row>
    <row r="77" spans="1:14" x14ac:dyDescent="0.35">
      <c r="A77" s="4"/>
      <c r="B77" s="4"/>
      <c r="C77" s="4"/>
      <c r="D77" s="4"/>
      <c r="E77" s="4"/>
      <c r="F77" s="4"/>
      <c r="G77" s="4"/>
      <c r="H77" s="4"/>
      <c r="I77" s="4"/>
      <c r="J77" s="4"/>
      <c r="K77" s="4"/>
    </row>
    <row r="78" spans="1:14" x14ac:dyDescent="0.35">
      <c r="A78" s="4"/>
      <c r="B78" s="4"/>
      <c r="C78" s="4"/>
      <c r="D78" s="4"/>
      <c r="E78" s="4"/>
      <c r="F78" s="4"/>
      <c r="G78" s="4"/>
      <c r="H78" s="4"/>
      <c r="I78" s="4"/>
      <c r="J78" s="4"/>
      <c r="K78" s="4"/>
    </row>
    <row r="79" spans="1:14" x14ac:dyDescent="0.35">
      <c r="A79" s="4"/>
      <c r="B79" s="4"/>
      <c r="C79" s="4"/>
      <c r="D79" s="4"/>
      <c r="E79" s="4"/>
      <c r="F79" s="4"/>
      <c r="G79" s="4"/>
      <c r="H79" s="4"/>
      <c r="I79" s="4"/>
      <c r="J79" s="4"/>
      <c r="K79" s="4"/>
    </row>
  </sheetData>
  <sheetProtection algorithmName="SHA-512" hashValue="lxqvwd+XobnErqM9OWBKVMvixQl0iLwSWphjshL9jpd3iDYybd5HEee1vmlvzpU/uZV3Ldt6e65G7jFnhEsSqw==" saltValue="qGo84zbIj+VmBFxwhHoPsQ==" spinCount="100000" sheet="1" objects="1" scenarios="1"/>
  <mergeCells count="20">
    <mergeCell ref="B2:J8"/>
    <mergeCell ref="B11:J11"/>
    <mergeCell ref="G60:J60"/>
    <mergeCell ref="G61:J61"/>
    <mergeCell ref="G68:J68"/>
    <mergeCell ref="B12:F12"/>
    <mergeCell ref="G12:J12"/>
    <mergeCell ref="C13:F13"/>
    <mergeCell ref="G13:J13"/>
    <mergeCell ref="G20:J20"/>
    <mergeCell ref="G69:J69"/>
    <mergeCell ref="G21:J21"/>
    <mergeCell ref="G55:J55"/>
    <mergeCell ref="G56:J56"/>
    <mergeCell ref="G33:J33"/>
    <mergeCell ref="G34:J34"/>
    <mergeCell ref="G44:J44"/>
    <mergeCell ref="G45:J45"/>
    <mergeCell ref="G50:J50"/>
    <mergeCell ref="G51:J51"/>
  </mergeCells>
  <conditionalFormatting sqref="G15:G19">
    <cfRule type="cellIs" dxfId="304" priority="163" operator="equal">
      <formula>"Not Applicable"</formula>
    </cfRule>
    <cfRule type="cellIs" dxfId="303" priority="164" operator="equal">
      <formula>"Applicable"</formula>
    </cfRule>
  </conditionalFormatting>
  <conditionalFormatting sqref="G15:G19">
    <cfRule type="containsText" dxfId="302" priority="49" operator="containsText" text="Aplicável">
      <formula>NOT(ISERROR(SEARCH("Aplicável",G15)))</formula>
    </cfRule>
  </conditionalFormatting>
  <conditionalFormatting sqref="G15:G19">
    <cfRule type="cellIs" dxfId="301" priority="48" operator="equal">
      <formula>"Não aplicável"</formula>
    </cfRule>
  </conditionalFormatting>
  <conditionalFormatting sqref="G23:G32">
    <cfRule type="cellIs" dxfId="300" priority="46" operator="equal">
      <formula>"Not Applicable"</formula>
    </cfRule>
    <cfRule type="cellIs" dxfId="299" priority="47" operator="equal">
      <formula>"Applicable"</formula>
    </cfRule>
  </conditionalFormatting>
  <conditionalFormatting sqref="G23:G32">
    <cfRule type="containsText" dxfId="298" priority="45" operator="containsText" text="Aplicável">
      <formula>NOT(ISERROR(SEARCH("Aplicável",G23)))</formula>
    </cfRule>
  </conditionalFormatting>
  <conditionalFormatting sqref="G23:G32">
    <cfRule type="cellIs" dxfId="297" priority="44" operator="equal">
      <formula>"Não aplicável"</formula>
    </cfRule>
  </conditionalFormatting>
  <conditionalFormatting sqref="G36:G43">
    <cfRule type="cellIs" dxfId="296" priority="42" operator="equal">
      <formula>"Not Applicable"</formula>
    </cfRule>
    <cfRule type="cellIs" dxfId="295" priority="43" operator="equal">
      <formula>"Applicable"</formula>
    </cfRule>
  </conditionalFormatting>
  <conditionalFormatting sqref="G36:G43">
    <cfRule type="containsText" dxfId="294" priority="41" operator="containsText" text="Aplicável">
      <formula>NOT(ISERROR(SEARCH("Aplicável",G36)))</formula>
    </cfRule>
  </conditionalFormatting>
  <conditionalFormatting sqref="G36:G43">
    <cfRule type="cellIs" dxfId="293" priority="40" operator="equal">
      <formula>"Não aplicável"</formula>
    </cfRule>
  </conditionalFormatting>
  <conditionalFormatting sqref="G47:G49">
    <cfRule type="cellIs" dxfId="292" priority="38" operator="equal">
      <formula>"Not Applicable"</formula>
    </cfRule>
    <cfRule type="cellIs" dxfId="291" priority="39" operator="equal">
      <formula>"Applicable"</formula>
    </cfRule>
  </conditionalFormatting>
  <conditionalFormatting sqref="G47:G49">
    <cfRule type="containsText" dxfId="290" priority="37" operator="containsText" text="Aplicável">
      <formula>NOT(ISERROR(SEARCH("Aplicável",G47)))</formula>
    </cfRule>
  </conditionalFormatting>
  <conditionalFormatting sqref="G47:G49">
    <cfRule type="cellIs" dxfId="289" priority="36" operator="equal">
      <formula>"Não aplicável"</formula>
    </cfRule>
  </conditionalFormatting>
  <conditionalFormatting sqref="G53:G54">
    <cfRule type="cellIs" dxfId="288" priority="34" operator="equal">
      <formula>"Not Applicable"</formula>
    </cfRule>
    <cfRule type="cellIs" dxfId="287" priority="35" operator="equal">
      <formula>"Applicable"</formula>
    </cfRule>
  </conditionalFormatting>
  <conditionalFormatting sqref="G53:G54">
    <cfRule type="containsText" dxfId="286" priority="33" operator="containsText" text="Aplicável">
      <formula>NOT(ISERROR(SEARCH("Aplicável",G53)))</formula>
    </cfRule>
  </conditionalFormatting>
  <conditionalFormatting sqref="G53:G54">
    <cfRule type="cellIs" dxfId="285" priority="32" operator="equal">
      <formula>"Não aplicável"</formula>
    </cfRule>
  </conditionalFormatting>
  <conditionalFormatting sqref="G58:G59">
    <cfRule type="cellIs" dxfId="284" priority="30" operator="equal">
      <formula>"Not Applicable"</formula>
    </cfRule>
    <cfRule type="cellIs" dxfId="283" priority="31" operator="equal">
      <formula>"Applicable"</formula>
    </cfRule>
  </conditionalFormatting>
  <conditionalFormatting sqref="G58:G59">
    <cfRule type="containsText" dxfId="282" priority="29" operator="containsText" text="Aplicável">
      <formula>NOT(ISERROR(SEARCH("Aplicável",G58)))</formula>
    </cfRule>
  </conditionalFormatting>
  <conditionalFormatting sqref="G58:G59">
    <cfRule type="cellIs" dxfId="281" priority="28" operator="equal">
      <formula>"Não aplicável"</formula>
    </cfRule>
  </conditionalFormatting>
  <conditionalFormatting sqref="G63:G67">
    <cfRule type="cellIs" dxfId="280" priority="26" operator="equal">
      <formula>"Not Applicable"</formula>
    </cfRule>
    <cfRule type="cellIs" dxfId="279" priority="27" operator="equal">
      <formula>"Applicable"</formula>
    </cfRule>
  </conditionalFormatting>
  <conditionalFormatting sqref="G63:G67">
    <cfRule type="containsText" dxfId="278" priority="25" operator="containsText" text="Aplicável">
      <formula>NOT(ISERROR(SEARCH("Aplicável",G63)))</formula>
    </cfRule>
  </conditionalFormatting>
  <conditionalFormatting sqref="G63:G67">
    <cfRule type="cellIs" dxfId="277" priority="24" operator="equal">
      <formula>"Não aplicável"</formula>
    </cfRule>
  </conditionalFormatting>
  <conditionalFormatting sqref="G71:G75">
    <cfRule type="cellIs" dxfId="276" priority="22" operator="equal">
      <formula>"Not Applicable"</formula>
    </cfRule>
    <cfRule type="cellIs" dxfId="275" priority="23" operator="equal">
      <formula>"Applicable"</formula>
    </cfRule>
  </conditionalFormatting>
  <conditionalFormatting sqref="G71:G75">
    <cfRule type="containsText" dxfId="274" priority="21" operator="containsText" text="Aplicável">
      <formula>NOT(ISERROR(SEARCH("Aplicável",G71)))</formula>
    </cfRule>
  </conditionalFormatting>
  <conditionalFormatting sqref="G71:G75">
    <cfRule type="cellIs" dxfId="273" priority="20" operator="equal">
      <formula>"Não aplicável"</formula>
    </cfRule>
  </conditionalFormatting>
  <conditionalFormatting sqref="H63:I67">
    <cfRule type="cellIs" dxfId="272" priority="16" operator="equal">
      <formula>"NÃO"</formula>
    </cfRule>
    <cfRule type="cellIs" dxfId="271" priority="17" operator="equal">
      <formula>"SIM"</formula>
    </cfRule>
  </conditionalFormatting>
  <conditionalFormatting sqref="H71:I75">
    <cfRule type="cellIs" dxfId="270" priority="14" operator="equal">
      <formula>"NÃO"</formula>
    </cfRule>
    <cfRule type="cellIs" dxfId="269" priority="15" operator="equal">
      <formula>"SIM"</formula>
    </cfRule>
  </conditionalFormatting>
  <conditionalFormatting sqref="H58:I59">
    <cfRule type="cellIs" dxfId="268" priority="12" operator="equal">
      <formula>"NÃO"</formula>
    </cfRule>
    <cfRule type="cellIs" dxfId="267" priority="13" operator="equal">
      <formula>"SIM"</formula>
    </cfRule>
  </conditionalFormatting>
  <conditionalFormatting sqref="H53:I54">
    <cfRule type="cellIs" dxfId="266" priority="10" operator="equal">
      <formula>"NÃO"</formula>
    </cfRule>
    <cfRule type="cellIs" dxfId="265" priority="11" operator="equal">
      <formula>"SIM"</formula>
    </cfRule>
  </conditionalFormatting>
  <conditionalFormatting sqref="H47:I49">
    <cfRule type="cellIs" dxfId="264" priority="8" operator="equal">
      <formula>"NÃO"</formula>
    </cfRule>
    <cfRule type="cellIs" dxfId="263" priority="9" operator="equal">
      <formula>"SIM"</formula>
    </cfRule>
  </conditionalFormatting>
  <conditionalFormatting sqref="H36:I43">
    <cfRule type="cellIs" dxfId="262" priority="6" operator="equal">
      <formula>"NÃO"</formula>
    </cfRule>
    <cfRule type="cellIs" dxfId="261" priority="7" operator="equal">
      <formula>"SIM"</formula>
    </cfRule>
  </conditionalFormatting>
  <conditionalFormatting sqref="H23:I32">
    <cfRule type="cellIs" dxfId="260" priority="4" operator="equal">
      <formula>"NÃO"</formula>
    </cfRule>
    <cfRule type="cellIs" dxfId="259" priority="5" operator="equal">
      <formula>"SIM"</formula>
    </cfRule>
  </conditionalFormatting>
  <conditionalFormatting sqref="H15:I19">
    <cfRule type="cellIs" dxfId="258" priority="2" operator="equal">
      <formula>"NÃO"</formula>
    </cfRule>
    <cfRule type="cellIs" dxfId="257" priority="3" operator="equal">
      <formula>"SIM"</formula>
    </cfRule>
  </conditionalFormatting>
  <conditionalFormatting sqref="H23:I32 H36:I43 H47:I49 H53:I54 H58:I59 H63:I67 H71:I75">
    <cfRule type="cellIs" dxfId="256" priority="1" operator="equal">
      <formula>"NÃO"</formula>
    </cfRule>
  </conditionalFormatting>
  <hyperlinks>
    <hyperlink ref="E15" location="'Criteria Green Spaces '!B20" display="Here" xr:uid="{00000000-0004-0000-0C00-000000000000}"/>
    <hyperlink ref="E16" location="'Criteria Green Spaces '!B21" display="Here" xr:uid="{00000000-0004-0000-0C00-000001000000}"/>
    <hyperlink ref="E17" location="'Criteria Green Spaces '!B22" display="Here" xr:uid="{00000000-0004-0000-0C00-000002000000}"/>
    <hyperlink ref="E18:E19" location="'Criteria Green Spaces '!B22" display="Here" xr:uid="{00000000-0004-0000-0C00-000003000000}"/>
    <hyperlink ref="E18" location="'Criteria Green Spaces '!B23" display="Here" xr:uid="{00000000-0004-0000-0C00-000004000000}"/>
    <hyperlink ref="E19" location="'Criteria Green Spaces '!B24" display="Here" xr:uid="{00000000-0004-0000-0C00-000005000000}"/>
    <hyperlink ref="E23" location="'Criteria Green Spaces '!B28" display="Here" xr:uid="{00000000-0004-0000-0C00-000006000000}"/>
    <hyperlink ref="E24:E32" location="'Criteria Green Spaces '!B20" display="Here" xr:uid="{00000000-0004-0000-0C00-000007000000}"/>
    <hyperlink ref="E24" location="'Criteria Green Spaces '!B31" display="Here" xr:uid="{00000000-0004-0000-0C00-000008000000}"/>
    <hyperlink ref="E25" location="'Criteria Green Spaces '!B32" display="Here" xr:uid="{00000000-0004-0000-0C00-000009000000}"/>
    <hyperlink ref="E26" location="'Criteria Green Spaces '!B33" display="Here" xr:uid="{00000000-0004-0000-0C00-00000A000000}"/>
    <hyperlink ref="E27" location="'Criteria Green Spaces '!B34" display="Here" xr:uid="{00000000-0004-0000-0C00-00000B000000}"/>
    <hyperlink ref="E28" location="'Criteria Green Spaces '!B35" display="Here" xr:uid="{00000000-0004-0000-0C00-00000C000000}"/>
    <hyperlink ref="E29" location="'Criteria Green Spaces '!B36" display="Here" xr:uid="{00000000-0004-0000-0C00-00000D000000}"/>
    <hyperlink ref="E30" location="'Criteria Green Spaces '!B37" display="Here" xr:uid="{00000000-0004-0000-0C00-00000E000000}"/>
    <hyperlink ref="E31" location="'Criteria Green Spaces '!B39" display="Here" xr:uid="{00000000-0004-0000-0C00-00000F000000}"/>
    <hyperlink ref="E32" location="'Criteria Green Spaces '!B40" display="Here" xr:uid="{00000000-0004-0000-0C00-000010000000}"/>
    <hyperlink ref="E36" location="'Criteria Green Spaces '!B44" display="Here" xr:uid="{00000000-0004-0000-0C00-000011000000}"/>
    <hyperlink ref="E37:E43" location="'Criteria Green Spaces '!B28" display="Here" xr:uid="{00000000-0004-0000-0C00-000012000000}"/>
    <hyperlink ref="E37" location="'Criteria Green Spaces '!B48" display="Here" xr:uid="{00000000-0004-0000-0C00-000013000000}"/>
    <hyperlink ref="E38" location="'Criteria Green Spaces '!B49" display="Here" xr:uid="{00000000-0004-0000-0C00-000014000000}"/>
    <hyperlink ref="E39" location="'Criteria Green Spaces '!B50" display="Here" xr:uid="{00000000-0004-0000-0C00-000015000000}"/>
    <hyperlink ref="E40" location="'Criteria Green Spaces '!B51" display="Here" xr:uid="{00000000-0004-0000-0C00-000016000000}"/>
    <hyperlink ref="E41" location="'Criteria Green Spaces '!B54" display="Here" xr:uid="{00000000-0004-0000-0C00-000017000000}"/>
    <hyperlink ref="E42" location="'Criteria Green Spaces '!B55" display="Here" xr:uid="{00000000-0004-0000-0C00-000018000000}"/>
    <hyperlink ref="E43" location="'Criteria Green Spaces '!B56" display="Here" xr:uid="{00000000-0004-0000-0C00-000019000000}"/>
    <hyperlink ref="E47" location="'Criteria Green Spaces '!B60" display="Here" xr:uid="{00000000-0004-0000-0C00-00001A000000}"/>
    <hyperlink ref="E48:E49" location="'Criteria Green Spaces '!B44" display="Here" xr:uid="{00000000-0004-0000-0C00-00001B000000}"/>
    <hyperlink ref="E48" location="'Criteria Green Spaces '!B61" display="Here" xr:uid="{00000000-0004-0000-0C00-00001C000000}"/>
    <hyperlink ref="E49" location="'Criteria Green Spaces '!B62" display="Here" xr:uid="{00000000-0004-0000-0C00-00001D000000}"/>
    <hyperlink ref="E53" location="'Criteria Green Spaces '!B68" display="Here" xr:uid="{00000000-0004-0000-0C00-000020000000}"/>
    <hyperlink ref="E54" location="'Criteria Green Spaces '!B60" display="Here" xr:uid="{00000000-0004-0000-0C00-000021000000}"/>
    <hyperlink ref="E58" location="'Criteria Green Spaces '!B73" display="Here" xr:uid="{00000000-0004-0000-0C00-000022000000}"/>
    <hyperlink ref="E59" location="'Criteria Green Spaces '!B60" display="Here" xr:uid="{00000000-0004-0000-0C00-000023000000}"/>
    <hyperlink ref="E63" location="'Criteria Green Spaces '!B79" display="Here" xr:uid="{00000000-0004-0000-0C00-000024000000}"/>
    <hyperlink ref="E64:E66" location="'Criteria Green Spaces '!B60" display="Here" xr:uid="{00000000-0004-0000-0C00-000025000000}"/>
    <hyperlink ref="E54" location="'Criteria Green Spaces '!B69" display="Here" xr:uid="{00000000-0004-0000-0C00-000026000000}"/>
    <hyperlink ref="E59" location="'Criteria Green Spaces '!B75" display="Here" xr:uid="{00000000-0004-0000-0C00-000027000000}"/>
    <hyperlink ref="E64" location="'Criteria Green Spaces '!B86" display="Here" xr:uid="{00000000-0004-0000-0C00-000028000000}"/>
    <hyperlink ref="E65" location="'Criteria Green Spaces '!B87" display="Here" xr:uid="{00000000-0004-0000-0C00-000029000000}"/>
    <hyperlink ref="E66" location="'Criteria Green Spaces '!B91" display="Here" xr:uid="{00000000-0004-0000-0C00-00002A000000}"/>
    <hyperlink ref="E67" location="'Criteria Green Spaces '!B60" display="Here" xr:uid="{00000000-0004-0000-0C00-00002B000000}"/>
    <hyperlink ref="E67" location="'Criteria Green Spaces '!B94" display="Here" xr:uid="{00000000-0004-0000-0C00-00002C000000}"/>
    <hyperlink ref="E71" location="'Criteria Green Spaces '!B99" display="Here" xr:uid="{00000000-0004-0000-0C00-00002E000000}"/>
    <hyperlink ref="E72" location="'Criteria Green Spaces '!B103" display="Here" xr:uid="{00000000-0004-0000-0C00-00002F000000}"/>
    <hyperlink ref="E73" location="'Criteria Green Spaces '!B108" display="Here" xr:uid="{00000000-0004-0000-0C00-000030000000}"/>
    <hyperlink ref="E74:E75" location="'Criteria Green Spaces '!B108" display="Here" xr:uid="{00000000-0004-0000-0C00-000031000000}"/>
    <hyperlink ref="E74" location="'Criteria Green Spaces '!B109" display="Here" xr:uid="{00000000-0004-0000-0C00-000032000000}"/>
    <hyperlink ref="E75" location="'Criteria Green Spaces '!B110" display="Here" xr:uid="{00000000-0004-0000-0C00-000033000000}"/>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6321" r:id="rId4" name="Button 1">
              <controlPr defaultSize="0" print="0" autoFill="0" autoPict="0" macro="[0]!Gotoresultsgreen">
                <anchor moveWithCells="1" sizeWithCells="1">
                  <from>
                    <xdr:col>9</xdr:col>
                    <xdr:colOff>673100</xdr:colOff>
                    <xdr:row>75</xdr:row>
                    <xdr:rowOff>127000</xdr:rowOff>
                  </from>
                  <to>
                    <xdr:col>10</xdr:col>
                    <xdr:colOff>12700</xdr:colOff>
                    <xdr:row>78</xdr:row>
                    <xdr:rowOff>63500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C00-000000000000}">
          <x14:formula1>
            <xm:f>Dados!$X$55:$X$57</xm:f>
          </x14:formula1>
          <xm:sqref>H47:I49 H71:I75 H23:I32 H36:I43 H63:I67 H58:I59 H53:I54 H15:I19</xm:sqref>
        </x14:dataValidation>
        <x14:dataValidation type="list" allowBlank="1" showInputMessage="1" showErrorMessage="1" xr:uid="{00000000-0002-0000-0C00-000001000000}">
          <x14:formula1>
            <xm:f>Dados!$Z$55:$Z$56</xm:f>
          </x14:formula1>
          <xm:sqref>G53:G54 G58:G59 G15:G19 G23:G32 G36:G43 G47:G49 G63:G67 G71:G75</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theme="9" tint="-0.249977111117893"/>
  </sheetPr>
  <dimension ref="A1:V91"/>
  <sheetViews>
    <sheetView showGridLines="0" showRowColHeaders="0" zoomScale="60" zoomScaleNormal="60" workbookViewId="0">
      <selection activeCell="U28" sqref="U28"/>
    </sheetView>
  </sheetViews>
  <sheetFormatPr defaultRowHeight="14.5" x14ac:dyDescent="0.35"/>
  <cols>
    <col min="2" max="2" width="30.81640625" customWidth="1"/>
    <col min="3" max="3" width="36" customWidth="1"/>
    <col min="4" max="4" width="25.54296875" customWidth="1"/>
    <col min="5" max="5" width="23.81640625" customWidth="1"/>
    <col min="6" max="6" width="21.08984375" customWidth="1"/>
    <col min="7" max="7" width="49.1796875" customWidth="1"/>
  </cols>
  <sheetData>
    <row r="1" spans="1:8" x14ac:dyDescent="0.35">
      <c r="A1" s="4"/>
      <c r="B1" s="4"/>
      <c r="C1" s="4"/>
      <c r="D1" s="4"/>
      <c r="E1" s="4"/>
      <c r="F1" s="4"/>
      <c r="G1" s="4"/>
      <c r="H1" s="4"/>
    </row>
    <row r="2" spans="1:8" ht="44" customHeight="1" x14ac:dyDescent="0.35">
      <c r="A2" s="4"/>
      <c r="B2" s="366" t="s">
        <v>219</v>
      </c>
      <c r="C2" s="366"/>
      <c r="D2" s="366"/>
      <c r="E2" s="366"/>
      <c r="F2" s="366"/>
      <c r="G2" s="366"/>
      <c r="H2" s="4"/>
    </row>
    <row r="3" spans="1:8" ht="14.5" customHeight="1" x14ac:dyDescent="0.35">
      <c r="A3" s="4"/>
      <c r="B3" s="366"/>
      <c r="C3" s="366"/>
      <c r="D3" s="366"/>
      <c r="E3" s="366"/>
      <c r="F3" s="366"/>
      <c r="G3" s="366"/>
      <c r="H3" s="4"/>
    </row>
    <row r="4" spans="1:8" ht="14.5" customHeight="1" x14ac:dyDescent="0.35">
      <c r="A4" s="4"/>
      <c r="B4" s="366"/>
      <c r="C4" s="366"/>
      <c r="D4" s="366"/>
      <c r="E4" s="366"/>
      <c r="F4" s="366"/>
      <c r="G4" s="366"/>
      <c r="H4" s="4"/>
    </row>
    <row r="5" spans="1:8" ht="14.5" customHeight="1" x14ac:dyDescent="0.35">
      <c r="A5" s="4"/>
      <c r="B5" s="366"/>
      <c r="C5" s="366"/>
      <c r="D5" s="366"/>
      <c r="E5" s="366"/>
      <c r="F5" s="366"/>
      <c r="G5" s="366"/>
      <c r="H5" s="4"/>
    </row>
    <row r="6" spans="1:8" ht="14.5" customHeight="1" x14ac:dyDescent="0.35">
      <c r="A6" s="4"/>
      <c r="B6" s="366"/>
      <c r="C6" s="366"/>
      <c r="D6" s="366"/>
      <c r="E6" s="366"/>
      <c r="F6" s="366"/>
      <c r="G6" s="366"/>
      <c r="H6" s="4"/>
    </row>
    <row r="7" spans="1:8" ht="14.5" customHeight="1" x14ac:dyDescent="0.35">
      <c r="A7" s="4"/>
      <c r="B7" s="366"/>
      <c r="C7" s="366"/>
      <c r="D7" s="366"/>
      <c r="E7" s="366"/>
      <c r="F7" s="366"/>
      <c r="G7" s="366"/>
      <c r="H7" s="4"/>
    </row>
    <row r="8" spans="1:8" x14ac:dyDescent="0.35">
      <c r="A8" s="4"/>
      <c r="B8" s="4"/>
      <c r="C8" s="4"/>
      <c r="D8" s="4"/>
      <c r="E8" s="4"/>
      <c r="F8" s="4"/>
      <c r="G8" s="4"/>
      <c r="H8" s="4"/>
    </row>
    <row r="9" spans="1:8" ht="18.5" x14ac:dyDescent="0.45">
      <c r="A9" s="4"/>
      <c r="B9" s="147" t="s">
        <v>785</v>
      </c>
      <c r="C9" s="4"/>
      <c r="D9" s="4"/>
      <c r="E9" s="4"/>
      <c r="F9" s="4"/>
      <c r="G9" s="4"/>
      <c r="H9" s="4"/>
    </row>
    <row r="10" spans="1:8" x14ac:dyDescent="0.35">
      <c r="A10" s="4"/>
      <c r="B10" s="382" t="s">
        <v>815</v>
      </c>
      <c r="C10" s="382"/>
      <c r="D10" s="382"/>
      <c r="E10" s="382"/>
      <c r="F10" s="382"/>
      <c r="G10" s="382"/>
      <c r="H10" s="4"/>
    </row>
    <row r="11" spans="1:8" x14ac:dyDescent="0.35">
      <c r="A11" s="4"/>
      <c r="B11" s="382"/>
      <c r="C11" s="382"/>
      <c r="D11" s="382"/>
      <c r="E11" s="382"/>
      <c r="F11" s="382"/>
      <c r="G11" s="382"/>
      <c r="H11" s="4"/>
    </row>
    <row r="12" spans="1:8" ht="41.25" customHeight="1" x14ac:dyDescent="0.35">
      <c r="A12" s="4"/>
      <c r="B12" s="382"/>
      <c r="C12" s="382"/>
      <c r="D12" s="382"/>
      <c r="E12" s="382"/>
      <c r="F12" s="382"/>
      <c r="G12" s="382"/>
      <c r="H12" s="4"/>
    </row>
    <row r="13" spans="1:8" ht="14.5" hidden="1" customHeight="1" x14ac:dyDescent="0.35">
      <c r="A13" s="4"/>
      <c r="B13" s="185"/>
      <c r="C13" s="185"/>
      <c r="D13" s="242"/>
      <c r="E13" s="242"/>
      <c r="F13" s="242"/>
      <c r="G13" s="242"/>
      <c r="H13" s="4"/>
    </row>
    <row r="14" spans="1:8" ht="14.5" hidden="1" customHeight="1" x14ac:dyDescent="0.35">
      <c r="A14" s="4"/>
      <c r="B14" s="185"/>
      <c r="C14" s="185"/>
      <c r="D14" s="242"/>
      <c r="E14" s="242"/>
      <c r="F14" s="242"/>
      <c r="G14" s="242"/>
      <c r="H14" s="4"/>
    </row>
    <row r="15" spans="1:8" ht="17.25" customHeight="1" x14ac:dyDescent="0.35">
      <c r="A15" s="4"/>
      <c r="B15" s="17"/>
      <c r="C15" s="17"/>
      <c r="D15" s="17"/>
      <c r="E15" s="17"/>
      <c r="F15" s="17"/>
      <c r="G15" s="17"/>
      <c r="H15" s="4"/>
    </row>
    <row r="16" spans="1:8" ht="80" customHeight="1" x14ac:dyDescent="0.35">
      <c r="A16" s="4"/>
      <c r="B16" s="247"/>
      <c r="C16" s="247"/>
      <c r="D16" s="242"/>
      <c r="E16" s="242"/>
      <c r="F16" s="242"/>
      <c r="G16" s="242"/>
      <c r="H16" s="4"/>
    </row>
    <row r="17" spans="1:22" ht="80" customHeight="1" x14ac:dyDescent="0.35">
      <c r="A17" s="4"/>
      <c r="B17" s="247"/>
      <c r="C17" s="247"/>
      <c r="D17" s="242"/>
      <c r="E17" s="242"/>
      <c r="F17" s="242"/>
      <c r="G17" s="242"/>
      <c r="H17" s="4"/>
    </row>
    <row r="18" spans="1:22" ht="80" customHeight="1" x14ac:dyDescent="0.35">
      <c r="A18" s="4"/>
      <c r="B18" s="247"/>
      <c r="C18" s="247"/>
      <c r="D18" s="242"/>
      <c r="E18" s="242"/>
      <c r="F18" s="242"/>
      <c r="G18" s="242"/>
      <c r="H18" s="4"/>
    </row>
    <row r="19" spans="1:22" ht="80" customHeight="1" x14ac:dyDescent="0.35">
      <c r="A19" s="4"/>
      <c r="B19" s="247"/>
      <c r="C19" s="247"/>
      <c r="D19" s="242"/>
      <c r="E19" s="242"/>
      <c r="F19" s="242"/>
      <c r="G19" s="242"/>
      <c r="H19" s="4"/>
    </row>
    <row r="20" spans="1:22" ht="80" customHeight="1" x14ac:dyDescent="0.35">
      <c r="A20" s="4"/>
      <c r="B20" s="247"/>
      <c r="C20" s="247"/>
      <c r="D20" s="242"/>
      <c r="E20" s="242"/>
      <c r="F20" s="242"/>
      <c r="G20" s="242"/>
      <c r="H20" s="4"/>
    </row>
    <row r="21" spans="1:22" ht="80" customHeight="1" x14ac:dyDescent="0.35">
      <c r="A21" s="4"/>
      <c r="B21" s="247"/>
      <c r="C21" s="247"/>
      <c r="D21" s="242"/>
      <c r="E21" s="242"/>
      <c r="F21" s="242"/>
      <c r="G21" s="242"/>
      <c r="H21" s="4"/>
    </row>
    <row r="22" spans="1:22" ht="16.5" customHeight="1" x14ac:dyDescent="0.35">
      <c r="A22" s="4"/>
      <c r="B22" s="405"/>
      <c r="C22" s="405"/>
      <c r="D22" s="243"/>
      <c r="E22" s="243"/>
      <c r="F22" s="243"/>
      <c r="G22" s="243"/>
      <c r="H22" s="4"/>
    </row>
    <row r="23" spans="1:22" ht="30" customHeight="1" x14ac:dyDescent="0.35">
      <c r="A23" s="4"/>
      <c r="B23" s="409" t="s">
        <v>807</v>
      </c>
      <c r="C23" s="409"/>
      <c r="D23" s="409"/>
      <c r="E23" s="409"/>
      <c r="F23" s="409"/>
      <c r="G23" s="409"/>
      <c r="H23" s="4"/>
    </row>
    <row r="24" spans="1:22" ht="31" x14ac:dyDescent="0.35">
      <c r="A24" s="4"/>
      <c r="B24" s="379" t="s">
        <v>776</v>
      </c>
      <c r="C24" s="379"/>
      <c r="D24" s="379"/>
      <c r="E24" s="379"/>
      <c r="F24" s="379"/>
      <c r="G24" s="379"/>
      <c r="H24" s="4"/>
    </row>
    <row r="25" spans="1:22" ht="28.4" customHeight="1" thickBot="1" x14ac:dyDescent="0.6">
      <c r="A25" s="4"/>
      <c r="B25" s="144"/>
      <c r="C25" s="280" t="s">
        <v>226</v>
      </c>
      <c r="D25" s="406"/>
      <c r="E25" s="406"/>
      <c r="F25" s="406"/>
      <c r="G25" s="406"/>
      <c r="H25" s="4"/>
    </row>
    <row r="26" spans="1:22" ht="38" thickTop="1" thickBot="1" x14ac:dyDescent="0.4">
      <c r="A26" s="4"/>
      <c r="B26" s="18" t="s">
        <v>227</v>
      </c>
      <c r="C26" s="240" t="s">
        <v>525</v>
      </c>
      <c r="D26" s="315" t="s">
        <v>812</v>
      </c>
      <c r="E26" s="248" t="s">
        <v>816</v>
      </c>
      <c r="F26" s="248" t="s">
        <v>817</v>
      </c>
      <c r="G26" s="249" t="s">
        <v>524</v>
      </c>
      <c r="H26" s="4"/>
    </row>
    <row r="27" spans="1:22" ht="15.5" x14ac:dyDescent="0.35">
      <c r="A27" s="4"/>
      <c r="B27" s="44" t="str">
        <f>'Sumário Espaços Verdes'!B24</f>
        <v>X%a orgânicas</v>
      </c>
      <c r="C27" s="148" t="str">
        <f>'Sumário Espaços Verdes'!F24</f>
        <v>Ambiente</v>
      </c>
      <c r="D27" s="229" t="str">
        <f>'Scan Espaços Verdes'!G15</f>
        <v>Não aplicável</v>
      </c>
      <c r="E27" s="278">
        <f>'Scan Espaços Verdes'!H15</f>
        <v>0</v>
      </c>
      <c r="F27" s="278">
        <f>'Scan Espaços Verdes'!I15</f>
        <v>0</v>
      </c>
      <c r="G27" s="347">
        <f>'Scan Espaços Verdes'!J15</f>
        <v>0</v>
      </c>
      <c r="H27" s="4"/>
      <c r="J27" s="223"/>
      <c r="K27" s="223"/>
    </row>
    <row r="28" spans="1:22" ht="15.5" x14ac:dyDescent="0.35">
      <c r="A28" s="4"/>
      <c r="B28" s="44" t="str">
        <f>'Sumário Espaços Verdes'!B25</f>
        <v>Y %a oriundas de PIC</v>
      </c>
      <c r="C28" s="148" t="str">
        <f>'Sumário Espaços Verdes'!F25</f>
        <v>Ambiente</v>
      </c>
      <c r="D28" s="229" t="str">
        <f>'Scan Espaços Verdes'!G16</f>
        <v>Não aplicável</v>
      </c>
      <c r="E28" s="278">
        <f>'Scan Espaços Verdes'!H16</f>
        <v>0</v>
      </c>
      <c r="F28" s="278">
        <f>'Scan Espaços Verdes'!I16</f>
        <v>0</v>
      </c>
      <c r="G28" s="347">
        <f>'Scan Espaços Verdes'!J16</f>
        <v>0</v>
      </c>
      <c r="H28" s="4"/>
      <c r="J28" s="223"/>
      <c r="K28" s="223"/>
    </row>
    <row r="29" spans="1:22" ht="15.5" x14ac:dyDescent="0.35">
      <c r="A29" s="4"/>
      <c r="B29" s="44" t="str">
        <f>'Sumário Espaços Verdes'!B26</f>
        <v>Plantas ornamentais adicionais</v>
      </c>
      <c r="C29" s="148" t="str">
        <f>'Sumário Espaços Verdes'!F26</f>
        <v>Ambiente</v>
      </c>
      <c r="D29" s="229" t="str">
        <f>'Scan Espaços Verdes'!G17</f>
        <v>Não aplicável</v>
      </c>
      <c r="E29" s="278">
        <f>'Scan Espaços Verdes'!H17</f>
        <v>0</v>
      </c>
      <c r="F29" s="278">
        <f>'Scan Espaços Verdes'!I17</f>
        <v>0</v>
      </c>
      <c r="G29" s="347">
        <f>'Scan Espaços Verdes'!J17</f>
        <v>0</v>
      </c>
      <c r="H29" s="4"/>
      <c r="J29" s="223"/>
      <c r="K29" s="223"/>
    </row>
    <row r="30" spans="1:22" ht="33" customHeight="1" x14ac:dyDescent="0.35">
      <c r="A30" s="4"/>
      <c r="B30" s="44" t="str">
        <f>'Sumário Espaços Verdes'!B27</f>
        <v>Recetáculos e embalagens</v>
      </c>
      <c r="C30" s="148" t="str">
        <f>'Sumário Espaços Verdes'!F27</f>
        <v>Economia Circular</v>
      </c>
      <c r="D30" s="229" t="str">
        <f>'Scan Espaços Verdes'!G18</f>
        <v>Não aplicável</v>
      </c>
      <c r="E30" s="278">
        <f>'Scan Espaços Verdes'!H18</f>
        <v>0</v>
      </c>
      <c r="F30" s="278">
        <f>'Scan Espaços Verdes'!I18</f>
        <v>0</v>
      </c>
      <c r="G30" s="347">
        <f>'Scan Espaços Verdes'!J18</f>
        <v>0</v>
      </c>
      <c r="H30" s="4"/>
      <c r="J30" s="223"/>
      <c r="K30" s="223"/>
      <c r="O30" s="261"/>
      <c r="P30" s="261"/>
      <c r="Q30" s="3"/>
      <c r="R30" s="3"/>
      <c r="S30" s="261"/>
      <c r="T30" s="3"/>
      <c r="U30" s="261"/>
      <c r="V30" s="3"/>
    </row>
    <row r="31" spans="1:22" ht="15.5" x14ac:dyDescent="0.35">
      <c r="A31" s="4"/>
      <c r="B31" s="44" t="str">
        <f>'Sumário Espaços Verdes'!B28</f>
        <v>Espécies exóticas invasoras</v>
      </c>
      <c r="C31" s="148" t="str">
        <f>'Sumário Espaços Verdes'!F28</f>
        <v>Biodiversidade</v>
      </c>
      <c r="D31" s="229" t="str">
        <f>'Scan Espaços Verdes'!G19</f>
        <v>Não aplicável</v>
      </c>
      <c r="E31" s="278">
        <f>'Scan Espaços Verdes'!H19</f>
        <v>0</v>
      </c>
      <c r="F31" s="278">
        <f>'Scan Espaços Verdes'!I19</f>
        <v>0</v>
      </c>
      <c r="G31" s="347">
        <f>'Scan Espaços Verdes'!J19</f>
        <v>0</v>
      </c>
      <c r="H31" s="4"/>
      <c r="J31" s="223"/>
      <c r="K31" s="223"/>
      <c r="N31" s="207"/>
      <c r="O31" s="262"/>
      <c r="P31" s="263"/>
      <c r="Q31" s="3"/>
      <c r="R31" s="262"/>
      <c r="S31" s="263"/>
      <c r="T31" s="262"/>
      <c r="U31" s="263"/>
      <c r="V31" s="3"/>
    </row>
    <row r="32" spans="1:22" ht="31" x14ac:dyDescent="0.35">
      <c r="A32" s="4"/>
      <c r="B32" s="281" t="s">
        <v>777</v>
      </c>
      <c r="C32" s="281"/>
      <c r="D32" s="379"/>
      <c r="E32" s="379"/>
      <c r="F32" s="379"/>
      <c r="G32" s="379"/>
      <c r="H32" s="4"/>
      <c r="N32" s="207"/>
      <c r="O32" s="262"/>
      <c r="P32" s="263"/>
      <c r="Q32" s="3"/>
      <c r="R32" s="262"/>
      <c r="S32" s="263"/>
      <c r="T32" s="262"/>
      <c r="U32" s="263"/>
      <c r="V32" s="3"/>
    </row>
    <row r="33" spans="1:22" ht="28.4" customHeight="1" thickBot="1" x14ac:dyDescent="0.6">
      <c r="A33" s="4"/>
      <c r="B33" s="144"/>
      <c r="C33" s="280" t="s">
        <v>236</v>
      </c>
      <c r="D33" s="406"/>
      <c r="E33" s="406"/>
      <c r="F33" s="406"/>
      <c r="G33" s="406"/>
      <c r="H33" s="4"/>
      <c r="N33" s="207"/>
      <c r="O33" s="262"/>
      <c r="P33" s="263"/>
      <c r="Q33" s="3"/>
      <c r="R33" s="262"/>
      <c r="S33" s="263"/>
      <c r="T33" s="262"/>
      <c r="U33" s="263"/>
      <c r="V33" s="3"/>
    </row>
    <row r="34" spans="1:22" ht="38" thickTop="1" thickBot="1" x14ac:dyDescent="0.4">
      <c r="A34" s="4"/>
      <c r="B34" s="18" t="s">
        <v>227</v>
      </c>
      <c r="C34" s="240" t="s">
        <v>525</v>
      </c>
      <c r="D34" s="315" t="s">
        <v>812</v>
      </c>
      <c r="E34" s="248" t="s">
        <v>816</v>
      </c>
      <c r="F34" s="248" t="s">
        <v>817</v>
      </c>
      <c r="G34" s="249" t="s">
        <v>524</v>
      </c>
      <c r="H34" s="4"/>
      <c r="N34" s="207"/>
      <c r="O34" s="262"/>
      <c r="P34" s="263"/>
      <c r="Q34" s="3"/>
      <c r="R34" s="262"/>
      <c r="S34" s="263"/>
      <c r="T34" s="262"/>
      <c r="U34" s="263"/>
      <c r="V34" s="3"/>
    </row>
    <row r="35" spans="1:22" ht="46.5" x14ac:dyDescent="0.35">
      <c r="A35" s="4"/>
      <c r="B35" s="44" t="str">
        <f>'Sumário Espaços Verdes'!B32</f>
        <v>Componentes orgânicos dos corretivos de solos e das coberturas</v>
      </c>
      <c r="C35" s="189" t="str">
        <f>'Sumário Espaços Verdes'!F32</f>
        <v>Economia Circular</v>
      </c>
      <c r="D35" s="285" t="str">
        <f>'Scan Espaços Verdes'!G23</f>
        <v>Não aplicável</v>
      </c>
      <c r="E35" s="286">
        <f>'Scan Espaços Verdes'!H23</f>
        <v>0</v>
      </c>
      <c r="F35" s="286">
        <f>'Scan Espaços Verdes'!I23</f>
        <v>0</v>
      </c>
      <c r="G35" s="255">
        <f>'Scan Espaços Verdes'!J23</f>
        <v>0</v>
      </c>
      <c r="H35" s="4"/>
      <c r="J35" s="223"/>
      <c r="K35" s="223"/>
      <c r="N35" s="207"/>
      <c r="O35" s="262"/>
      <c r="P35" s="263"/>
      <c r="Q35" s="3"/>
      <c r="R35" s="262"/>
      <c r="S35" s="263"/>
      <c r="T35" s="262"/>
      <c r="U35" s="263"/>
      <c r="V35" s="3"/>
    </row>
    <row r="36" spans="1:22" ht="15.5" x14ac:dyDescent="0.35">
      <c r="A36" s="4"/>
      <c r="B36" s="44" t="str">
        <f>'Sumário Espaços Verdes'!B33</f>
        <v>Corretivos de solo</v>
      </c>
      <c r="C36" s="189" t="str">
        <f>'Sumário Espaços Verdes'!F33</f>
        <v>Ambiente</v>
      </c>
      <c r="D36" s="229" t="str">
        <f>'Scan Espaços Verdes'!G24</f>
        <v>Não aplicável</v>
      </c>
      <c r="E36" s="278">
        <f>'Scan Espaços Verdes'!H24</f>
        <v>0</v>
      </c>
      <c r="F36" s="278">
        <f>'Scan Espaços Verdes'!I24</f>
        <v>0</v>
      </c>
      <c r="G36" s="279">
        <f>'Scan Espaços Verdes'!J24</f>
        <v>0</v>
      </c>
      <c r="H36" s="4"/>
      <c r="J36" s="223"/>
      <c r="K36" s="223"/>
      <c r="N36" s="207"/>
      <c r="O36" s="262"/>
      <c r="P36" s="263"/>
      <c r="Q36" s="3"/>
      <c r="R36" s="262"/>
      <c r="S36" s="263"/>
      <c r="T36" s="262"/>
      <c r="U36" s="263"/>
      <c r="V36" s="3"/>
    </row>
    <row r="37" spans="1:22" ht="15.5" x14ac:dyDescent="0.35">
      <c r="A37" s="4"/>
      <c r="B37" s="44" t="str">
        <f>'Sumário Espaços Verdes'!B34</f>
        <v>Corretivos de solo</v>
      </c>
      <c r="C37" s="189" t="str">
        <f>'Sumário Espaços Verdes'!F34</f>
        <v>Ambiente</v>
      </c>
      <c r="D37" s="229" t="str">
        <f>'Scan Espaços Verdes'!G25</f>
        <v>Não aplicável</v>
      </c>
      <c r="E37" s="278">
        <f>'Scan Espaços Verdes'!H25</f>
        <v>0</v>
      </c>
      <c r="F37" s="278">
        <f>'Scan Espaços Verdes'!I25</f>
        <v>0</v>
      </c>
      <c r="G37" s="279">
        <f>'Scan Espaços Verdes'!J25</f>
        <v>0</v>
      </c>
      <c r="H37" s="4"/>
      <c r="J37" s="223"/>
      <c r="K37" s="223"/>
      <c r="O37" s="3"/>
      <c r="P37" s="3"/>
      <c r="Q37" s="3"/>
      <c r="R37" s="3"/>
      <c r="S37" s="3"/>
      <c r="T37" s="3"/>
      <c r="U37" s="3"/>
      <c r="V37" s="3"/>
    </row>
    <row r="38" spans="1:22" ht="15.5" x14ac:dyDescent="0.35">
      <c r="A38" s="4"/>
      <c r="B38" s="44" t="str">
        <f>'Sumário Espaços Verdes'!B35</f>
        <v>Corretivos de solo</v>
      </c>
      <c r="C38" s="189" t="str">
        <f>'Sumário Espaços Verdes'!F35</f>
        <v>Ambiente</v>
      </c>
      <c r="D38" s="229" t="str">
        <f>'Scan Espaços Verdes'!G26</f>
        <v>Não aplicável</v>
      </c>
      <c r="E38" s="278">
        <f>'Scan Espaços Verdes'!H26</f>
        <v>0</v>
      </c>
      <c r="F38" s="278">
        <f>'Scan Espaços Verdes'!I26</f>
        <v>0</v>
      </c>
      <c r="G38" s="279">
        <f>'Scan Espaços Verdes'!J26</f>
        <v>0</v>
      </c>
      <c r="H38" s="4"/>
      <c r="J38" s="223"/>
      <c r="K38" s="223"/>
      <c r="N38" s="207"/>
    </row>
    <row r="39" spans="1:22" ht="15.5" x14ac:dyDescent="0.35">
      <c r="A39" s="4"/>
      <c r="B39" s="44" t="str">
        <f>'Sumário Espaços Verdes'!B36</f>
        <v>Corretivos de solo</v>
      </c>
      <c r="C39" s="189" t="str">
        <f>'Sumário Espaços Verdes'!F36</f>
        <v>Ambiente</v>
      </c>
      <c r="D39" s="229" t="str">
        <f>'Scan Espaços Verdes'!G27</f>
        <v>Não aplicável</v>
      </c>
      <c r="E39" s="278">
        <f>'Scan Espaços Verdes'!H27</f>
        <v>0</v>
      </c>
      <c r="F39" s="278">
        <f>'Scan Espaços Verdes'!I27</f>
        <v>0</v>
      </c>
      <c r="G39" s="279">
        <f>'Scan Espaços Verdes'!J27</f>
        <v>0</v>
      </c>
      <c r="H39" s="4"/>
      <c r="J39" s="223"/>
      <c r="K39" s="223"/>
    </row>
    <row r="40" spans="1:22" ht="15.5" x14ac:dyDescent="0.35">
      <c r="A40" s="4"/>
      <c r="B40" s="44" t="str">
        <f>'Sumário Espaços Verdes'!B37</f>
        <v>Água</v>
      </c>
      <c r="C40" s="189" t="str">
        <f>'Sumário Espaços Verdes'!F37</f>
        <v>Ambiente</v>
      </c>
      <c r="D40" s="229" t="str">
        <f>'Scan Espaços Verdes'!G28</f>
        <v>Não aplicável</v>
      </c>
      <c r="E40" s="278">
        <f>'Scan Espaços Verdes'!H28</f>
        <v>0</v>
      </c>
      <c r="F40" s="278">
        <f>'Scan Espaços Verdes'!I28</f>
        <v>0</v>
      </c>
      <c r="G40" s="279">
        <f>'Scan Espaços Verdes'!J28</f>
        <v>0</v>
      </c>
      <c r="H40" s="4"/>
      <c r="J40" s="223"/>
      <c r="K40" s="223"/>
    </row>
    <row r="41" spans="1:22" ht="15.5" x14ac:dyDescent="0.35">
      <c r="A41" s="4"/>
      <c r="B41" s="44" t="str">
        <f>'Sumário Espaços Verdes'!B38</f>
        <v>Água</v>
      </c>
      <c r="C41" s="189" t="str">
        <f>'Sumário Espaços Verdes'!F38</f>
        <v>Ambiente</v>
      </c>
      <c r="D41" s="229" t="str">
        <f>'Scan Espaços Verdes'!G29</f>
        <v>Não aplicável</v>
      </c>
      <c r="E41" s="278">
        <f>'Scan Espaços Verdes'!H29</f>
        <v>0</v>
      </c>
      <c r="F41" s="278">
        <f>'Scan Espaços Verdes'!I29</f>
        <v>0</v>
      </c>
      <c r="G41" s="279">
        <f>'Scan Espaços Verdes'!J29</f>
        <v>0</v>
      </c>
      <c r="H41" s="4"/>
      <c r="J41" s="223"/>
      <c r="K41" s="223"/>
    </row>
    <row r="42" spans="1:22" ht="15.5" x14ac:dyDescent="0.35">
      <c r="A42" s="4"/>
      <c r="B42" s="44" t="str">
        <f>'Sumário Espaços Verdes'!B39</f>
        <v>Pragas e especies invasoras</v>
      </c>
      <c r="C42" s="189" t="str">
        <f>'Sumário Espaços Verdes'!F39</f>
        <v>Biodiversidade</v>
      </c>
      <c r="D42" s="229" t="str">
        <f>'Scan Espaços Verdes'!G30</f>
        <v>Não aplicável</v>
      </c>
      <c r="E42" s="278">
        <f>'Scan Espaços Verdes'!H30</f>
        <v>0</v>
      </c>
      <c r="F42" s="278">
        <f>'Scan Espaços Verdes'!I30</f>
        <v>0</v>
      </c>
      <c r="G42" s="279">
        <f>'Scan Espaços Verdes'!J30</f>
        <v>0</v>
      </c>
      <c r="H42" s="4"/>
      <c r="J42" s="223"/>
      <c r="K42" s="223"/>
    </row>
    <row r="43" spans="1:22" ht="15.5" x14ac:dyDescent="0.35">
      <c r="A43" s="4"/>
      <c r="B43" s="44" t="str">
        <f>'Sumário Espaços Verdes'!B40</f>
        <v>Resíduos</v>
      </c>
      <c r="C43" s="189" t="str">
        <f>'Sumário Espaços Verdes'!F40</f>
        <v>Ambiente</v>
      </c>
      <c r="D43" s="229" t="str">
        <f>'Scan Espaços Verdes'!G31</f>
        <v>Não aplicável</v>
      </c>
      <c r="E43" s="278">
        <f>'Scan Espaços Verdes'!H31</f>
        <v>0</v>
      </c>
      <c r="F43" s="278">
        <f>'Scan Espaços Verdes'!I31</f>
        <v>0</v>
      </c>
      <c r="G43" s="279">
        <f>'Scan Espaços Verdes'!J31</f>
        <v>0</v>
      </c>
      <c r="H43" s="4"/>
      <c r="J43" s="223"/>
      <c r="K43" s="223"/>
    </row>
    <row r="44" spans="1:22" ht="16" thickBot="1" x14ac:dyDescent="0.4">
      <c r="A44" s="4"/>
      <c r="B44" s="44" t="str">
        <f>'Sumário Espaços Verdes'!B41</f>
        <v>Biodiversidade</v>
      </c>
      <c r="C44" s="189" t="str">
        <f>'Sumário Espaços Verdes'!F41</f>
        <v>Biodiversidade</v>
      </c>
      <c r="D44" s="230" t="str">
        <f>'Scan Espaços Verdes'!G32</f>
        <v>Não aplicável</v>
      </c>
      <c r="E44" s="287">
        <f>'Scan Espaços Verdes'!H32</f>
        <v>0</v>
      </c>
      <c r="F44" s="287">
        <f>'Scan Espaços Verdes'!I32</f>
        <v>0</v>
      </c>
      <c r="G44" s="258">
        <f>'Scan Espaços Verdes'!J32</f>
        <v>0</v>
      </c>
      <c r="H44" s="4"/>
      <c r="J44" s="223"/>
      <c r="K44" s="223"/>
    </row>
    <row r="45" spans="1:22" ht="42" customHeight="1" thickTop="1" x14ac:dyDescent="0.35">
      <c r="A45" s="4"/>
      <c r="B45" s="281" t="s">
        <v>778</v>
      </c>
      <c r="C45" s="281"/>
      <c r="D45" s="281"/>
      <c r="E45" s="281"/>
      <c r="F45" s="281"/>
      <c r="G45" s="281"/>
      <c r="H45" s="4"/>
    </row>
    <row r="46" spans="1:22" ht="24" thickBot="1" x14ac:dyDescent="0.6">
      <c r="A46" s="4"/>
      <c r="B46" s="144"/>
      <c r="C46" s="412" t="s">
        <v>443</v>
      </c>
      <c r="D46" s="412"/>
      <c r="E46" s="412"/>
      <c r="F46" s="412"/>
      <c r="G46" s="412"/>
      <c r="H46" s="4"/>
    </row>
    <row r="47" spans="1:22" ht="38" thickTop="1" thickBot="1" x14ac:dyDescent="0.4">
      <c r="A47" s="4"/>
      <c r="B47" s="18" t="s">
        <v>227</v>
      </c>
      <c r="C47" s="240" t="s">
        <v>525</v>
      </c>
      <c r="D47" s="315" t="s">
        <v>812</v>
      </c>
      <c r="E47" s="248" t="s">
        <v>816</v>
      </c>
      <c r="F47" s="248" t="s">
        <v>817</v>
      </c>
      <c r="G47" s="249" t="s">
        <v>524</v>
      </c>
      <c r="H47" s="4"/>
    </row>
    <row r="48" spans="1:22" ht="15.5" x14ac:dyDescent="0.35">
      <c r="A48" s="4"/>
      <c r="B48" s="140" t="str">
        <f>'Sumário Espaços Verdes'!B45</f>
        <v>Emissões</v>
      </c>
      <c r="C48" s="189" t="str">
        <f>'Sumário Espaços Verdes'!F45</f>
        <v>Ambiente</v>
      </c>
      <c r="D48" s="229" t="str">
        <f>'Scan Espaços Verdes'!G36</f>
        <v>Não aplicável</v>
      </c>
      <c r="E48" s="278">
        <f>'Scan Espaços Verdes'!H36</f>
        <v>0</v>
      </c>
      <c r="F48" s="278">
        <f>'Scan Espaços Verdes'!I36</f>
        <v>0</v>
      </c>
      <c r="G48" s="279">
        <f>'Scan Espaços Verdes'!J36</f>
        <v>0</v>
      </c>
      <c r="H48" s="4"/>
      <c r="J48" s="223"/>
      <c r="K48" s="223"/>
    </row>
    <row r="49" spans="1:11" ht="15.5" x14ac:dyDescent="0.35">
      <c r="A49" s="4"/>
      <c r="B49" s="140" t="str">
        <f>'Sumário Espaços Verdes'!B46</f>
        <v>Emissões</v>
      </c>
      <c r="C49" s="189" t="str">
        <f>'Sumário Espaços Verdes'!F46</f>
        <v>Ambiente</v>
      </c>
      <c r="D49" s="229" t="str">
        <f>'Scan Espaços Verdes'!G37</f>
        <v>Não aplicável</v>
      </c>
      <c r="E49" s="278">
        <f>'Scan Espaços Verdes'!H37</f>
        <v>0</v>
      </c>
      <c r="F49" s="278">
        <f>'Scan Espaços Verdes'!I37</f>
        <v>0</v>
      </c>
      <c r="G49" s="279">
        <f>'Scan Espaços Verdes'!J37</f>
        <v>0</v>
      </c>
      <c r="H49" s="4"/>
      <c r="J49" s="223"/>
      <c r="K49" s="223"/>
    </row>
    <row r="50" spans="1:11" ht="15.5" x14ac:dyDescent="0.35">
      <c r="A50" s="4"/>
      <c r="B50" s="140" t="str">
        <f>'Sumário Espaços Verdes'!B47</f>
        <v>Mobilidade</v>
      </c>
      <c r="C50" s="189" t="str">
        <f>'Sumário Espaços Verdes'!F47</f>
        <v>Ambiente</v>
      </c>
      <c r="D50" s="229" t="str">
        <f>'Scan Espaços Verdes'!G38</f>
        <v>Não aplicável</v>
      </c>
      <c r="E50" s="278">
        <f>'Scan Espaços Verdes'!H38</f>
        <v>0</v>
      </c>
      <c r="F50" s="278">
        <f>'Scan Espaços Verdes'!I38</f>
        <v>0</v>
      </c>
      <c r="G50" s="279">
        <f>'Scan Espaços Verdes'!J38</f>
        <v>0</v>
      </c>
      <c r="H50" s="4"/>
      <c r="J50" s="223"/>
      <c r="K50" s="223"/>
    </row>
    <row r="51" spans="1:11" ht="15.5" x14ac:dyDescent="0.35">
      <c r="A51" s="4"/>
      <c r="B51" s="140" t="str">
        <f>'Sumário Espaços Verdes'!B48</f>
        <v>Mobilidade</v>
      </c>
      <c r="C51" s="189" t="str">
        <f>'Sumário Espaços Verdes'!F48</f>
        <v>Ambiente</v>
      </c>
      <c r="D51" s="229" t="str">
        <f>'Scan Espaços Verdes'!G39</f>
        <v>Não aplicável</v>
      </c>
      <c r="E51" s="278">
        <f>'Scan Espaços Verdes'!H39</f>
        <v>0</v>
      </c>
      <c r="F51" s="278">
        <f>'Scan Espaços Verdes'!I39</f>
        <v>0</v>
      </c>
      <c r="G51" s="279">
        <f>'Scan Espaços Verdes'!J39</f>
        <v>0</v>
      </c>
      <c r="H51" s="4"/>
      <c r="J51" s="223"/>
      <c r="K51" s="223"/>
    </row>
    <row r="52" spans="1:11" ht="15.5" x14ac:dyDescent="0.35">
      <c r="A52" s="4"/>
      <c r="B52" s="140" t="str">
        <f>'Sumário Espaços Verdes'!B49</f>
        <v>Pneus dos veículos</v>
      </c>
      <c r="C52" s="189" t="str">
        <f>'Sumário Espaços Verdes'!F49</f>
        <v>Ambiente</v>
      </c>
      <c r="D52" s="229" t="str">
        <f>'Scan Espaços Verdes'!G40</f>
        <v>Não aplicável</v>
      </c>
      <c r="E52" s="278">
        <f>'Scan Espaços Verdes'!H40</f>
        <v>0</v>
      </c>
      <c r="F52" s="278">
        <f>'Scan Espaços Verdes'!I40</f>
        <v>0</v>
      </c>
      <c r="G52" s="279">
        <f>'Scan Espaços Verdes'!J40</f>
        <v>0</v>
      </c>
      <c r="H52" s="4"/>
      <c r="J52" s="223"/>
      <c r="K52" s="223"/>
    </row>
    <row r="53" spans="1:11" ht="15.5" x14ac:dyDescent="0.35">
      <c r="A53" s="4"/>
      <c r="B53" s="140" t="str">
        <f>'Sumário Espaços Verdes'!B50</f>
        <v>Pneus dos veículos</v>
      </c>
      <c r="C53" s="189" t="str">
        <f>'Sumário Espaços Verdes'!F50</f>
        <v>Ambiente</v>
      </c>
      <c r="D53" s="229" t="str">
        <f>'Scan Espaços Verdes'!G41</f>
        <v>Não aplicável</v>
      </c>
      <c r="E53" s="278">
        <f>'Scan Espaços Verdes'!H41</f>
        <v>0</v>
      </c>
      <c r="F53" s="278">
        <f>'Scan Espaços Verdes'!I41</f>
        <v>0</v>
      </c>
      <c r="G53" s="279">
        <f>'Scan Espaços Verdes'!J41</f>
        <v>0</v>
      </c>
      <c r="H53" s="4"/>
      <c r="J53" s="223"/>
      <c r="K53" s="223"/>
    </row>
    <row r="54" spans="1:11" ht="15.5" x14ac:dyDescent="0.35">
      <c r="A54" s="4"/>
      <c r="B54" s="140" t="str">
        <f>'Sumário Espaços Verdes'!B51</f>
        <v xml:space="preserve">Água </v>
      </c>
      <c r="C54" s="189" t="str">
        <f>'Sumário Espaços Verdes'!F51</f>
        <v>Economia Circular</v>
      </c>
      <c r="D54" s="229" t="str">
        <f>'Scan Espaços Verdes'!G42</f>
        <v>Não aplicável</v>
      </c>
      <c r="E54" s="278">
        <f>'Scan Espaços Verdes'!H42</f>
        <v>0</v>
      </c>
      <c r="F54" s="278">
        <f>'Scan Espaços Verdes'!I42</f>
        <v>0</v>
      </c>
      <c r="G54" s="279">
        <f>'Scan Espaços Verdes'!J42</f>
        <v>0</v>
      </c>
      <c r="H54" s="4"/>
      <c r="J54" s="223"/>
      <c r="K54" s="223"/>
    </row>
    <row r="55" spans="1:11" ht="16" thickBot="1" x14ac:dyDescent="0.4">
      <c r="A55" s="4"/>
      <c r="B55" s="140" t="str">
        <f>'Sumário Espaços Verdes'!B52</f>
        <v>Lubrificantes</v>
      </c>
      <c r="C55" s="189" t="str">
        <f>'Sumário Espaços Verdes'!F52</f>
        <v>Ambiente</v>
      </c>
      <c r="D55" s="229" t="str">
        <f>'Scan Espaços Verdes'!G43</f>
        <v>Não aplicável</v>
      </c>
      <c r="E55" s="278">
        <f>'Scan Espaços Verdes'!H43</f>
        <v>0</v>
      </c>
      <c r="F55" s="278">
        <f>'Scan Espaços Verdes'!I43</f>
        <v>0</v>
      </c>
      <c r="G55" s="279">
        <f>'Scan Espaços Verdes'!J43</f>
        <v>0</v>
      </c>
      <c r="H55" s="4"/>
      <c r="J55" s="223"/>
      <c r="K55" s="223"/>
    </row>
    <row r="56" spans="1:11" ht="42" customHeight="1" thickTop="1" x14ac:dyDescent="0.35">
      <c r="A56" s="4"/>
      <c r="B56" s="244" t="s">
        <v>779</v>
      </c>
      <c r="C56" s="281"/>
      <c r="D56" s="288"/>
      <c r="E56" s="288"/>
      <c r="F56" s="288"/>
      <c r="G56" s="288"/>
      <c r="H56" s="4"/>
    </row>
    <row r="57" spans="1:11" ht="24" thickBot="1" x14ac:dyDescent="0.6">
      <c r="A57" s="4"/>
      <c r="B57" s="144"/>
      <c r="C57" s="280" t="s">
        <v>483</v>
      </c>
      <c r="D57" s="346"/>
      <c r="E57" s="346"/>
      <c r="F57" s="346"/>
      <c r="G57" s="346"/>
      <c r="H57" s="4"/>
    </row>
    <row r="58" spans="1:11" ht="38" thickTop="1" thickBot="1" x14ac:dyDescent="0.4">
      <c r="A58" s="4"/>
      <c r="B58" s="18" t="s">
        <v>227</v>
      </c>
      <c r="C58" s="240" t="s">
        <v>525</v>
      </c>
      <c r="D58" s="315" t="s">
        <v>812</v>
      </c>
      <c r="E58" s="248" t="s">
        <v>816</v>
      </c>
      <c r="F58" s="248" t="s">
        <v>817</v>
      </c>
      <c r="G58" s="249" t="s">
        <v>524</v>
      </c>
      <c r="H58" s="4"/>
    </row>
    <row r="59" spans="1:11" ht="15.5" x14ac:dyDescent="0.35">
      <c r="A59" s="4"/>
      <c r="B59" s="140" t="str">
        <f>'Sumário Espaços Verdes'!B56</f>
        <v>Competências</v>
      </c>
      <c r="C59" s="189" t="str">
        <f>'Sumário Espaços Verdes'!F56</f>
        <v>Ambiente</v>
      </c>
      <c r="D59" s="229" t="str">
        <f>'Scan Espaços Verdes'!G47</f>
        <v>Não aplicável</v>
      </c>
      <c r="E59" s="278">
        <f>'Scan Espaços Verdes'!H47</f>
        <v>0</v>
      </c>
      <c r="F59" s="278">
        <f>'Scan Espaços Verdes'!I47</f>
        <v>0</v>
      </c>
      <c r="G59" s="279">
        <f>'Scan Espaços Verdes'!J47</f>
        <v>0</v>
      </c>
      <c r="H59" s="4"/>
      <c r="J59" s="223"/>
      <c r="K59" s="223"/>
    </row>
    <row r="60" spans="1:11" ht="15.5" x14ac:dyDescent="0.35">
      <c r="A60" s="4"/>
      <c r="B60" s="140" t="str">
        <f>'Sumário Espaços Verdes'!B57</f>
        <v>Gestão</v>
      </c>
      <c r="C60" s="189" t="str">
        <f>'Sumário Espaços Verdes'!F57</f>
        <v>Ambiente</v>
      </c>
      <c r="D60" s="229" t="str">
        <f>'Scan Espaços Verdes'!G48</f>
        <v>Não aplicável</v>
      </c>
      <c r="E60" s="278">
        <f>'Scan Espaços Verdes'!H48</f>
        <v>0</v>
      </c>
      <c r="F60" s="278">
        <f>'Scan Espaços Verdes'!I48</f>
        <v>0</v>
      </c>
      <c r="G60" s="279">
        <f>'Scan Espaços Verdes'!J48</f>
        <v>0</v>
      </c>
      <c r="H60" s="4"/>
      <c r="J60" s="223"/>
      <c r="K60" s="223"/>
    </row>
    <row r="61" spans="1:11" ht="16" thickBot="1" x14ac:dyDescent="0.4">
      <c r="A61" s="4"/>
      <c r="B61" s="140" t="str">
        <f>'Sumário Espaços Verdes'!B58</f>
        <v>Pessoal</v>
      </c>
      <c r="C61" s="189" t="str">
        <f>'Sumário Espaços Verdes'!F58</f>
        <v>Indicador social</v>
      </c>
      <c r="D61" s="268" t="str">
        <f>'Scan Espaços Verdes'!G49</f>
        <v>Não aplicável</v>
      </c>
      <c r="E61" s="231">
        <f>'Scan Espaços Verdes'!H49</f>
        <v>0</v>
      </c>
      <c r="F61" s="231">
        <f>'Scan Espaços Verdes'!I49</f>
        <v>0</v>
      </c>
      <c r="G61" s="256">
        <f>'Scan Espaços Verdes'!J49</f>
        <v>0</v>
      </c>
      <c r="H61" s="4"/>
      <c r="J61" s="223"/>
      <c r="K61" s="223"/>
    </row>
    <row r="62" spans="1:11" ht="42" customHeight="1" thickTop="1" x14ac:dyDescent="0.35">
      <c r="A62" s="4"/>
      <c r="B62" s="281" t="s">
        <v>780</v>
      </c>
      <c r="C62" s="281"/>
      <c r="D62" s="281"/>
      <c r="E62" s="281"/>
      <c r="F62" s="281"/>
      <c r="G62" s="281"/>
      <c r="H62" s="4"/>
    </row>
    <row r="63" spans="1:11" ht="24" thickBot="1" x14ac:dyDescent="0.6">
      <c r="A63" s="4"/>
      <c r="B63" s="144"/>
      <c r="C63" s="280" t="s">
        <v>445</v>
      </c>
      <c r="D63" s="280"/>
      <c r="E63" s="280"/>
      <c r="F63" s="280"/>
      <c r="G63" s="280"/>
      <c r="H63" s="4"/>
    </row>
    <row r="64" spans="1:11" ht="38" thickTop="1" thickBot="1" x14ac:dyDescent="0.4">
      <c r="A64" s="4"/>
      <c r="B64" s="18" t="s">
        <v>227</v>
      </c>
      <c r="C64" s="240" t="s">
        <v>525</v>
      </c>
      <c r="D64" s="315" t="s">
        <v>812</v>
      </c>
      <c r="E64" s="248" t="s">
        <v>816</v>
      </c>
      <c r="F64" s="248" t="s">
        <v>817</v>
      </c>
      <c r="G64" s="249" t="s">
        <v>524</v>
      </c>
      <c r="H64" s="4"/>
    </row>
    <row r="65" spans="1:11" ht="28.25" customHeight="1" x14ac:dyDescent="0.35">
      <c r="A65" s="4"/>
      <c r="B65" s="308" t="str">
        <f>'Sumário Espaços Verdes'!B62</f>
        <v>Produtos</v>
      </c>
      <c r="C65" s="189" t="str">
        <f>'Sumário Espaços Verdes'!F62</f>
        <v>Ambiente</v>
      </c>
      <c r="D65" s="229" t="str">
        <f>'Scan Espaços Verdes'!G53</f>
        <v>Não aplicável</v>
      </c>
      <c r="E65" s="278">
        <f>'Scan Espaços Verdes'!H53</f>
        <v>0</v>
      </c>
      <c r="F65" s="278">
        <f>'Scan Espaços Verdes'!I53</f>
        <v>0</v>
      </c>
      <c r="G65" s="279">
        <f>'Scan Espaços Verdes'!J53</f>
        <v>0</v>
      </c>
      <c r="H65" s="4"/>
      <c r="J65" s="223"/>
      <c r="K65" s="223"/>
    </row>
    <row r="66" spans="1:11" ht="16" thickBot="1" x14ac:dyDescent="0.4">
      <c r="A66" s="4"/>
      <c r="B66" s="308" t="str">
        <f>'Sumário Espaços Verdes'!B63</f>
        <v>Poeiras</v>
      </c>
      <c r="C66" s="189" t="str">
        <f>'Sumário Espaços Verdes'!F63</f>
        <v>Ambiente</v>
      </c>
      <c r="D66" s="268" t="str">
        <f>'Scan Espaços Verdes'!G54</f>
        <v>Não aplicável</v>
      </c>
      <c r="E66" s="231">
        <f>'Scan Espaços Verdes'!H54</f>
        <v>0</v>
      </c>
      <c r="F66" s="231">
        <f>'Scan Espaços Verdes'!I54</f>
        <v>0</v>
      </c>
      <c r="G66" s="256">
        <f>'Scan Espaços Verdes'!J54</f>
        <v>0</v>
      </c>
      <c r="H66" s="4"/>
      <c r="J66" s="223"/>
      <c r="K66" s="223"/>
    </row>
    <row r="67" spans="1:11" ht="42" customHeight="1" thickTop="1" x14ac:dyDescent="0.35">
      <c r="A67" s="4"/>
      <c r="B67" s="281" t="s">
        <v>781</v>
      </c>
      <c r="C67" s="281"/>
      <c r="D67" s="281"/>
      <c r="E67" s="281"/>
      <c r="F67" s="281"/>
      <c r="G67" s="281"/>
      <c r="H67" s="4"/>
    </row>
    <row r="68" spans="1:11" ht="24" thickBot="1" x14ac:dyDescent="0.6">
      <c r="A68" s="4"/>
      <c r="B68" s="144"/>
      <c r="C68" s="280" t="s">
        <v>5</v>
      </c>
      <c r="D68" s="280"/>
      <c r="E68" s="280"/>
      <c r="F68" s="280"/>
      <c r="G68" s="280"/>
      <c r="H68" s="4"/>
    </row>
    <row r="69" spans="1:11" ht="38" thickTop="1" thickBot="1" x14ac:dyDescent="0.4">
      <c r="A69" s="4"/>
      <c r="B69" s="18" t="s">
        <v>227</v>
      </c>
      <c r="C69" s="240" t="s">
        <v>525</v>
      </c>
      <c r="D69" s="315" t="s">
        <v>812</v>
      </c>
      <c r="E69" s="248" t="s">
        <v>816</v>
      </c>
      <c r="F69" s="248" t="s">
        <v>817</v>
      </c>
      <c r="G69" s="249" t="s">
        <v>524</v>
      </c>
      <c r="H69" s="4"/>
    </row>
    <row r="70" spans="1:11" ht="21.65" customHeight="1" x14ac:dyDescent="0.35">
      <c r="A70" s="4"/>
      <c r="B70" s="308" t="str">
        <f>'Sumário Espaços Verdes'!B67</f>
        <v>Produtos</v>
      </c>
      <c r="C70" s="189" t="str">
        <f>'Sumário Espaços Verdes'!F67</f>
        <v>Ambiente</v>
      </c>
      <c r="D70" s="229" t="str">
        <f>'Scan Espaços Verdes'!G58</f>
        <v>Não aplicável</v>
      </c>
      <c r="E70" s="278">
        <f>'Scan Espaços Verdes'!H58</f>
        <v>0</v>
      </c>
      <c r="F70" s="278">
        <f>'Scan Espaços Verdes'!I58</f>
        <v>0</v>
      </c>
      <c r="G70" s="255">
        <f>'Scan Espaços Verdes'!J58</f>
        <v>0</v>
      </c>
      <c r="H70" s="4"/>
      <c r="J70" s="223"/>
      <c r="K70" s="223"/>
    </row>
    <row r="71" spans="1:11" ht="16" thickBot="1" x14ac:dyDescent="0.4">
      <c r="A71" s="4"/>
      <c r="B71" s="308" t="str">
        <f>'Sumário Espaços Verdes'!B68</f>
        <v>Sacos</v>
      </c>
      <c r="C71" s="189" t="str">
        <f>'Sumário Espaços Verdes'!F68</f>
        <v>Economia Circular</v>
      </c>
      <c r="D71" s="268" t="str">
        <f>'Scan Espaços Verdes'!G59</f>
        <v>Não aplicável</v>
      </c>
      <c r="E71" s="231">
        <f>'Scan Espaços Verdes'!H59</f>
        <v>0</v>
      </c>
      <c r="F71" s="231">
        <f>'Scan Espaços Verdes'!I59</f>
        <v>0</v>
      </c>
      <c r="G71" s="258">
        <f>'Scan Espaços Verdes'!J59</f>
        <v>0</v>
      </c>
      <c r="H71" s="4"/>
      <c r="J71" s="223"/>
      <c r="K71" s="223"/>
    </row>
    <row r="72" spans="1:11" ht="42" customHeight="1" thickTop="1" x14ac:dyDescent="0.35">
      <c r="A72" s="4"/>
      <c r="B72" s="281" t="s">
        <v>782</v>
      </c>
      <c r="C72" s="281"/>
      <c r="D72" s="281"/>
      <c r="E72" s="281"/>
      <c r="F72" s="281"/>
      <c r="G72" s="281"/>
      <c r="H72" s="4"/>
    </row>
    <row r="73" spans="1:11" ht="24" thickBot="1" x14ac:dyDescent="0.6">
      <c r="A73" s="4"/>
      <c r="B73" s="144"/>
      <c r="C73" s="280" t="s">
        <v>497</v>
      </c>
      <c r="D73" s="280"/>
      <c r="E73" s="280"/>
      <c r="F73" s="280"/>
      <c r="G73" s="280"/>
      <c r="H73" s="4"/>
    </row>
    <row r="74" spans="1:11" ht="38" thickTop="1" thickBot="1" x14ac:dyDescent="0.4">
      <c r="A74" s="4"/>
      <c r="B74" s="18" t="s">
        <v>227</v>
      </c>
      <c r="C74" s="240" t="s">
        <v>525</v>
      </c>
      <c r="D74" s="315" t="s">
        <v>812</v>
      </c>
      <c r="E74" s="248" t="s">
        <v>816</v>
      </c>
      <c r="F74" s="248" t="s">
        <v>817</v>
      </c>
      <c r="G74" s="249" t="s">
        <v>524</v>
      </c>
      <c r="H74" s="4"/>
    </row>
    <row r="75" spans="1:11" ht="15.5" x14ac:dyDescent="0.35">
      <c r="A75" s="4"/>
      <c r="B75" s="245" t="str">
        <f>'Sumário Espaços Verdes'!B72</f>
        <v>Emissões</v>
      </c>
      <c r="C75" s="189" t="str">
        <f>'Sumário Espaços Verdes'!F72</f>
        <v>Ambiente</v>
      </c>
      <c r="D75" s="229" t="str">
        <f>'Scan Espaços Verdes'!G63</f>
        <v>Não aplicável</v>
      </c>
      <c r="E75" s="278">
        <f>'Scan Espaços Verdes'!H63</f>
        <v>0</v>
      </c>
      <c r="F75" s="278">
        <f>'Scan Espaços Verdes'!I63</f>
        <v>0</v>
      </c>
      <c r="G75" s="279">
        <f>'Scan Espaços Verdes'!J63</f>
        <v>0</v>
      </c>
      <c r="H75" s="4"/>
      <c r="J75" s="223"/>
      <c r="K75" s="223"/>
    </row>
    <row r="76" spans="1:11" ht="15.5" x14ac:dyDescent="0.35">
      <c r="A76" s="4"/>
      <c r="B76" s="308" t="str">
        <f>'Sumário Espaços Verdes'!B73</f>
        <v xml:space="preserve">Espalhadores </v>
      </c>
      <c r="C76" s="189" t="str">
        <f>'Sumário Espaços Verdes'!F73</f>
        <v>Ambiente</v>
      </c>
      <c r="D76" s="229" t="str">
        <f>'Scan Espaços Verdes'!G64</f>
        <v>Não aplicável</v>
      </c>
      <c r="E76" s="278">
        <f>'Scan Espaços Verdes'!H64</f>
        <v>0</v>
      </c>
      <c r="F76" s="278">
        <f>'Scan Espaços Verdes'!I64</f>
        <v>0</v>
      </c>
      <c r="G76" s="279">
        <f>'Scan Espaços Verdes'!J64</f>
        <v>0</v>
      </c>
      <c r="H76" s="4"/>
      <c r="J76" s="223"/>
      <c r="K76" s="223"/>
    </row>
    <row r="77" spans="1:11" ht="15.5" x14ac:dyDescent="0.35">
      <c r="A77" s="4"/>
      <c r="B77" s="308" t="str">
        <f>'Sumário Espaços Verdes'!B74</f>
        <v>Baterias</v>
      </c>
      <c r="C77" s="189" t="str">
        <f>'Sumário Espaços Verdes'!F74</f>
        <v>Ambiente</v>
      </c>
      <c r="D77" s="229" t="str">
        <f>'Scan Espaços Verdes'!G65</f>
        <v>Não aplicável</v>
      </c>
      <c r="E77" s="278">
        <f>'Scan Espaços Verdes'!H65</f>
        <v>0</v>
      </c>
      <c r="F77" s="278">
        <f>'Scan Espaços Verdes'!I65</f>
        <v>0</v>
      </c>
      <c r="G77" s="279">
        <f>'Scan Espaços Verdes'!J65</f>
        <v>0</v>
      </c>
      <c r="H77" s="4"/>
      <c r="J77" s="223"/>
      <c r="K77" s="223"/>
    </row>
    <row r="78" spans="1:11" ht="15.5" x14ac:dyDescent="0.35">
      <c r="A78" s="4"/>
      <c r="B78" s="308" t="str">
        <f>'Sumário Espaços Verdes'!B75</f>
        <v>Lubrificantes</v>
      </c>
      <c r="C78" s="189" t="str">
        <f>'Sumário Espaços Verdes'!F75</f>
        <v>Ambiente</v>
      </c>
      <c r="D78" s="229" t="str">
        <f>'Scan Espaços Verdes'!G66</f>
        <v>Não aplicável</v>
      </c>
      <c r="E78" s="278">
        <f>'Scan Espaços Verdes'!H66</f>
        <v>0</v>
      </c>
      <c r="F78" s="278">
        <f>'Scan Espaços Verdes'!I66</f>
        <v>0</v>
      </c>
      <c r="G78" s="279">
        <f>'Scan Espaços Verdes'!J66</f>
        <v>0</v>
      </c>
      <c r="H78" s="4"/>
      <c r="J78" s="223"/>
      <c r="K78" s="223"/>
    </row>
    <row r="79" spans="1:11" ht="16" thickBot="1" x14ac:dyDescent="0.4">
      <c r="A79" s="4"/>
      <c r="B79" s="308" t="str">
        <f>'Sumário Espaços Verdes'!B76</f>
        <v>Manutenção</v>
      </c>
      <c r="C79" s="189" t="str">
        <f>'Sumário Espaços Verdes'!F76</f>
        <v>Ambiente</v>
      </c>
      <c r="D79" s="268" t="str">
        <f>'Scan Espaços Verdes'!G67</f>
        <v>Não aplicável</v>
      </c>
      <c r="E79" s="231">
        <f>'Scan Espaços Verdes'!H67</f>
        <v>0</v>
      </c>
      <c r="F79" s="231">
        <f>'Scan Espaços Verdes'!I67</f>
        <v>0</v>
      </c>
      <c r="G79" s="256">
        <f>'Scan Espaços Verdes'!J67</f>
        <v>0</v>
      </c>
      <c r="H79" s="4"/>
      <c r="J79" s="223"/>
      <c r="K79" s="223"/>
    </row>
    <row r="80" spans="1:11" ht="42" customHeight="1" thickTop="1" x14ac:dyDescent="0.35">
      <c r="A80" s="4"/>
      <c r="B80" s="281" t="s">
        <v>783</v>
      </c>
      <c r="C80" s="281"/>
      <c r="D80" s="281"/>
      <c r="E80" s="281"/>
      <c r="F80" s="281"/>
      <c r="G80" s="281"/>
      <c r="H80" s="4"/>
    </row>
    <row r="81" spans="1:11" ht="24" thickBot="1" x14ac:dyDescent="0.6">
      <c r="A81" s="4"/>
      <c r="B81" s="144"/>
      <c r="C81" s="280" t="s">
        <v>340</v>
      </c>
      <c r="D81" s="280"/>
      <c r="E81" s="280"/>
      <c r="F81" s="280"/>
      <c r="G81" s="280"/>
      <c r="H81" s="4"/>
    </row>
    <row r="82" spans="1:11" ht="38" thickTop="1" thickBot="1" x14ac:dyDescent="0.4">
      <c r="A82" s="4"/>
      <c r="B82" s="18" t="s">
        <v>227</v>
      </c>
      <c r="C82" s="240" t="s">
        <v>525</v>
      </c>
      <c r="D82" s="315" t="s">
        <v>812</v>
      </c>
      <c r="E82" s="248" t="s">
        <v>816</v>
      </c>
      <c r="F82" s="248" t="s">
        <v>817</v>
      </c>
      <c r="G82" s="249" t="s">
        <v>524</v>
      </c>
      <c r="H82" s="4"/>
    </row>
    <row r="83" spans="1:11" ht="15.5" x14ac:dyDescent="0.35">
      <c r="A83" s="4"/>
      <c r="B83" s="245" t="str">
        <f>'Sumário Espaços Verdes'!B80</f>
        <v>Emissões</v>
      </c>
      <c r="C83" s="189" t="str">
        <f>'Sumário Espaços Verdes'!F80</f>
        <v>Ambiente</v>
      </c>
      <c r="D83" s="229" t="str">
        <f>'Scan Espaços Verdes'!G71</f>
        <v>Não aplicável</v>
      </c>
      <c r="E83" s="278">
        <f>'Scan Espaços Verdes'!H71</f>
        <v>0</v>
      </c>
      <c r="F83" s="278">
        <f>'Scan Espaços Verdes'!I71</f>
        <v>0</v>
      </c>
      <c r="G83" s="279">
        <f>'Scan Espaços Verdes'!J71</f>
        <v>0</v>
      </c>
      <c r="H83" s="4"/>
      <c r="J83" s="223"/>
      <c r="K83" s="223"/>
    </row>
    <row r="84" spans="1:11" ht="15.5" x14ac:dyDescent="0.35">
      <c r="A84" s="4"/>
      <c r="B84" s="308" t="str">
        <f>'Sumário Espaços Verdes'!B81</f>
        <v>Pneus</v>
      </c>
      <c r="C84" s="189" t="str">
        <f>'Sumário Espaços Verdes'!F81</f>
        <v>Ambiente</v>
      </c>
      <c r="D84" s="229" t="str">
        <f>'Scan Espaços Verdes'!G72</f>
        <v>Não aplicável</v>
      </c>
      <c r="E84" s="278">
        <f>'Scan Espaços Verdes'!H72</f>
        <v>0</v>
      </c>
      <c r="F84" s="278">
        <f>'Scan Espaços Verdes'!I72</f>
        <v>0</v>
      </c>
      <c r="G84" s="279">
        <f>'Scan Espaços Verdes'!J72</f>
        <v>0</v>
      </c>
      <c r="H84" s="4"/>
      <c r="J84" s="223"/>
      <c r="K84" s="223"/>
    </row>
    <row r="85" spans="1:11" ht="15.5" x14ac:dyDescent="0.35">
      <c r="A85" s="4"/>
      <c r="B85" s="308" t="str">
        <f>'Sumário Espaços Verdes'!B82</f>
        <v>Água</v>
      </c>
      <c r="C85" s="189" t="str">
        <f>'Sumário Espaços Verdes'!F82</f>
        <v>Economia Circular</v>
      </c>
      <c r="D85" s="229" t="str">
        <f>'Scan Espaços Verdes'!G73</f>
        <v>Não aplicável</v>
      </c>
      <c r="E85" s="278">
        <f>'Scan Espaços Verdes'!H73</f>
        <v>0</v>
      </c>
      <c r="F85" s="278">
        <f>'Scan Espaços Verdes'!I73</f>
        <v>0</v>
      </c>
      <c r="G85" s="279">
        <f>'Scan Espaços Verdes'!J73</f>
        <v>0</v>
      </c>
      <c r="H85" s="4"/>
      <c r="J85" s="223"/>
      <c r="K85" s="223"/>
    </row>
    <row r="86" spans="1:11" ht="15.5" x14ac:dyDescent="0.35">
      <c r="A86" s="4"/>
      <c r="B86" s="308" t="str">
        <f>'Sumário Espaços Verdes'!B83</f>
        <v>Ruído</v>
      </c>
      <c r="C86" s="189" t="str">
        <f>'Sumário Espaços Verdes'!F83</f>
        <v>Ambiente</v>
      </c>
      <c r="D86" s="229" t="str">
        <f>'Scan Espaços Verdes'!G74</f>
        <v>Não aplicável</v>
      </c>
      <c r="E86" s="278">
        <f>'Scan Espaços Verdes'!H74</f>
        <v>0</v>
      </c>
      <c r="F86" s="278">
        <f>'Scan Espaços Verdes'!I74</f>
        <v>0</v>
      </c>
      <c r="G86" s="279">
        <f>'Scan Espaços Verdes'!J74</f>
        <v>0</v>
      </c>
      <c r="H86" s="4"/>
      <c r="J86" s="223"/>
      <c r="K86" s="223"/>
    </row>
    <row r="87" spans="1:11" ht="16" thickBot="1" x14ac:dyDescent="0.4">
      <c r="A87" s="4"/>
      <c r="B87" s="308" t="str">
        <f>'Sumário Espaços Verdes'!B84</f>
        <v>Varredoras</v>
      </c>
      <c r="C87" s="189" t="str">
        <f>'Sumário Espaços Verdes'!F84</f>
        <v>Ambiente</v>
      </c>
      <c r="D87" s="268" t="str">
        <f>'Scan Espaços Verdes'!G75</f>
        <v>Não aplicável</v>
      </c>
      <c r="E87" s="231">
        <f>'Scan Espaços Verdes'!H75</f>
        <v>0</v>
      </c>
      <c r="F87" s="231">
        <f>'Scan Espaços Verdes'!I75</f>
        <v>0</v>
      </c>
      <c r="G87" s="256">
        <f>'Scan Espaços Verdes'!J75</f>
        <v>0</v>
      </c>
      <c r="H87" s="4"/>
      <c r="J87" s="223"/>
      <c r="K87" s="223"/>
    </row>
    <row r="88" spans="1:11" ht="15" thickTop="1" x14ac:dyDescent="0.35">
      <c r="A88" s="4"/>
      <c r="B88" s="4"/>
      <c r="C88" s="4"/>
      <c r="D88" s="4"/>
      <c r="E88" s="4"/>
      <c r="F88" s="4"/>
      <c r="G88" s="4"/>
      <c r="H88" s="4"/>
    </row>
    <row r="89" spans="1:11" x14ac:dyDescent="0.35">
      <c r="A89" s="4"/>
      <c r="B89" s="4"/>
      <c r="C89" s="4"/>
      <c r="D89" s="4"/>
      <c r="E89" s="4"/>
      <c r="F89" s="4"/>
      <c r="G89" s="4"/>
      <c r="H89" s="4"/>
    </row>
    <row r="90" spans="1:11" x14ac:dyDescent="0.35">
      <c r="A90" s="4"/>
      <c r="B90" s="4"/>
      <c r="C90" s="4"/>
      <c r="D90" s="4"/>
      <c r="E90" s="4"/>
      <c r="F90" s="4"/>
      <c r="G90" s="4"/>
      <c r="H90" s="4"/>
    </row>
    <row r="91" spans="1:11" x14ac:dyDescent="0.35">
      <c r="A91" s="4"/>
      <c r="B91" s="4"/>
      <c r="C91" s="4"/>
      <c r="D91" s="4"/>
      <c r="E91" s="4"/>
      <c r="F91" s="4"/>
      <c r="G91" s="4"/>
      <c r="H91" s="4"/>
    </row>
  </sheetData>
  <sheetProtection algorithmName="SHA-512" hashValue="28Cy10cTNObb4oVapWT9qi72pEjMq6jb6WVy6cJgHmT1ymEbKVb3ixzsW3+I6rB72ATlasTqhppcpVgs8I8zPw==" saltValue="nwXOl3dkEkZpdpNx74kGuA==" spinCount="100000" sheet="1" objects="1" scenarios="1"/>
  <mergeCells count="11">
    <mergeCell ref="B2:G7"/>
    <mergeCell ref="B22:C22"/>
    <mergeCell ref="B23:C23"/>
    <mergeCell ref="D23:G23"/>
    <mergeCell ref="B10:G12"/>
    <mergeCell ref="C46:G46"/>
    <mergeCell ref="B24:C24"/>
    <mergeCell ref="D24:G24"/>
    <mergeCell ref="D25:G25"/>
    <mergeCell ref="D32:G32"/>
    <mergeCell ref="D33:G33"/>
  </mergeCells>
  <conditionalFormatting sqref="D27:D31">
    <cfRule type="cellIs" dxfId="255" priority="171" operator="equal">
      <formula>"Not Applicable"</formula>
    </cfRule>
    <cfRule type="cellIs" dxfId="254" priority="172" operator="equal">
      <formula>"Applicable"</formula>
    </cfRule>
  </conditionalFormatting>
  <conditionalFormatting sqref="G65:G66 G70:G71">
    <cfRule type="cellIs" dxfId="253" priority="167" operator="equal">
      <formula>"Yes"</formula>
    </cfRule>
    <cfRule type="cellIs" dxfId="252" priority="168" operator="equal">
      <formula>"No"</formula>
    </cfRule>
  </conditionalFormatting>
  <conditionalFormatting sqref="G48:G55">
    <cfRule type="cellIs" dxfId="251" priority="140" operator="equal">
      <formula>"N.A."</formula>
    </cfRule>
    <cfRule type="cellIs" dxfId="250" priority="143" operator="equal">
      <formula>"Yes"</formula>
    </cfRule>
    <cfRule type="containsText" dxfId="249" priority="144" operator="containsText" text="No">
      <formula>NOT(ISERROR(SEARCH("No",G48)))</formula>
    </cfRule>
  </conditionalFormatting>
  <conditionalFormatting sqref="G48:G55">
    <cfRule type="cellIs" dxfId="248" priority="141" operator="equal">
      <formula>"Yes"</formula>
    </cfRule>
    <cfRule type="cellIs" dxfId="247" priority="142" operator="equal">
      <formula>"No"</formula>
    </cfRule>
  </conditionalFormatting>
  <conditionalFormatting sqref="G59:G61">
    <cfRule type="cellIs" dxfId="246" priority="126" operator="equal">
      <formula>"N.A."</formula>
    </cfRule>
    <cfRule type="cellIs" dxfId="245" priority="129" operator="equal">
      <formula>"Yes"</formula>
    </cfRule>
    <cfRule type="containsText" dxfId="244" priority="130" operator="containsText" text="No">
      <formula>NOT(ISERROR(SEARCH("No",G59)))</formula>
    </cfRule>
  </conditionalFormatting>
  <conditionalFormatting sqref="G59:G61">
    <cfRule type="cellIs" dxfId="243" priority="127" operator="equal">
      <formula>"Yes"</formula>
    </cfRule>
    <cfRule type="cellIs" dxfId="242" priority="128" operator="equal">
      <formula>"No"</formula>
    </cfRule>
  </conditionalFormatting>
  <conditionalFormatting sqref="G75:G79">
    <cfRule type="cellIs" dxfId="241" priority="84" operator="equal">
      <formula>"N.A."</formula>
    </cfRule>
    <cfRule type="cellIs" dxfId="240" priority="87" operator="equal">
      <formula>"Yes"</formula>
    </cfRule>
    <cfRule type="containsText" dxfId="239" priority="88" operator="containsText" text="No">
      <formula>NOT(ISERROR(SEARCH("No",G75)))</formula>
    </cfRule>
  </conditionalFormatting>
  <conditionalFormatting sqref="G75:G79">
    <cfRule type="cellIs" dxfId="238" priority="85" operator="equal">
      <formula>"Yes"</formula>
    </cfRule>
    <cfRule type="cellIs" dxfId="237" priority="86" operator="equal">
      <formula>"No"</formula>
    </cfRule>
  </conditionalFormatting>
  <conditionalFormatting sqref="G83:G87">
    <cfRule type="cellIs" dxfId="236" priority="70" operator="equal">
      <formula>"N.A."</formula>
    </cfRule>
    <cfRule type="cellIs" dxfId="235" priority="73" operator="equal">
      <formula>"Yes"</formula>
    </cfRule>
    <cfRule type="containsText" dxfId="234" priority="74" operator="containsText" text="No">
      <formula>NOT(ISERROR(SEARCH("No",G83)))</formula>
    </cfRule>
  </conditionalFormatting>
  <conditionalFormatting sqref="G83:G87">
    <cfRule type="cellIs" dxfId="233" priority="71" operator="equal">
      <formula>"Yes"</formula>
    </cfRule>
    <cfRule type="cellIs" dxfId="232" priority="72" operator="equal">
      <formula>"No"</formula>
    </cfRule>
  </conditionalFormatting>
  <conditionalFormatting sqref="D27:D31">
    <cfRule type="cellIs" dxfId="231" priority="57" operator="equal">
      <formula>"Aplicável"</formula>
    </cfRule>
  </conditionalFormatting>
  <conditionalFormatting sqref="E27:G31">
    <cfRule type="cellIs" dxfId="230" priority="56" operator="equal">
      <formula>"NÃO"</formula>
    </cfRule>
  </conditionalFormatting>
  <conditionalFormatting sqref="E27:G31">
    <cfRule type="containsText" dxfId="229" priority="55" operator="containsText" text="SIM">
      <formula>NOT(ISERROR(SEARCH("SIM",E27)))</formula>
    </cfRule>
  </conditionalFormatting>
  <conditionalFormatting sqref="D83:D87">
    <cfRule type="cellIs" dxfId="228" priority="12" operator="equal">
      <formula>"Not Applicable"</formula>
    </cfRule>
    <cfRule type="cellIs" dxfId="227" priority="13" operator="equal">
      <formula>"Applicable"</formula>
    </cfRule>
  </conditionalFormatting>
  <conditionalFormatting sqref="D83:D87">
    <cfRule type="cellIs" dxfId="226" priority="11" operator="equal">
      <formula>"Aplicável"</formula>
    </cfRule>
  </conditionalFormatting>
  <conditionalFormatting sqref="E83:F87">
    <cfRule type="cellIs" dxfId="225" priority="10" operator="equal">
      <formula>"NÃO"</formula>
    </cfRule>
  </conditionalFormatting>
  <conditionalFormatting sqref="E83:F87">
    <cfRule type="containsText" dxfId="224" priority="9" operator="containsText" text="SIM">
      <formula>NOT(ISERROR(SEARCH("SIM",E83)))</formula>
    </cfRule>
  </conditionalFormatting>
  <conditionalFormatting sqref="D27:D31">
    <cfRule type="cellIs" dxfId="223" priority="44" operator="equal">
      <formula>"Não aplicável"</formula>
    </cfRule>
  </conditionalFormatting>
  <conditionalFormatting sqref="D35:D44">
    <cfRule type="cellIs" dxfId="222" priority="42" operator="equal">
      <formula>"Not Applicable"</formula>
    </cfRule>
    <cfRule type="cellIs" dxfId="221" priority="43" operator="equal">
      <formula>"Applicable"</formula>
    </cfRule>
  </conditionalFormatting>
  <conditionalFormatting sqref="D35:D44">
    <cfRule type="cellIs" dxfId="220" priority="41" operator="equal">
      <formula>"Aplicável"</formula>
    </cfRule>
  </conditionalFormatting>
  <conditionalFormatting sqref="E35:G44">
    <cfRule type="cellIs" dxfId="219" priority="40" operator="equal">
      <formula>"NÃO"</formula>
    </cfRule>
  </conditionalFormatting>
  <conditionalFormatting sqref="E35:G44">
    <cfRule type="containsText" dxfId="218" priority="39" operator="containsText" text="SIM">
      <formula>NOT(ISERROR(SEARCH("SIM",E35)))</formula>
    </cfRule>
  </conditionalFormatting>
  <conditionalFormatting sqref="D35:D44">
    <cfRule type="cellIs" dxfId="217" priority="38" operator="equal">
      <formula>"Não aplicável"</formula>
    </cfRule>
  </conditionalFormatting>
  <conditionalFormatting sqref="D48:D55">
    <cfRule type="cellIs" dxfId="216" priority="36" operator="equal">
      <formula>"Not Applicable"</formula>
    </cfRule>
    <cfRule type="cellIs" dxfId="215" priority="37" operator="equal">
      <formula>"Applicable"</formula>
    </cfRule>
  </conditionalFormatting>
  <conditionalFormatting sqref="D48:D55">
    <cfRule type="cellIs" dxfId="214" priority="35" operator="equal">
      <formula>"Aplicável"</formula>
    </cfRule>
  </conditionalFormatting>
  <conditionalFormatting sqref="E48:F55">
    <cfRule type="cellIs" dxfId="213" priority="34" operator="equal">
      <formula>"NÃO"</formula>
    </cfRule>
  </conditionalFormatting>
  <conditionalFormatting sqref="E48:F55">
    <cfRule type="containsText" dxfId="212" priority="33" operator="containsText" text="SIM">
      <formula>NOT(ISERROR(SEARCH("SIM",E48)))</formula>
    </cfRule>
  </conditionalFormatting>
  <conditionalFormatting sqref="D48:D55">
    <cfRule type="cellIs" dxfId="211" priority="32" operator="equal">
      <formula>"Não aplicável"</formula>
    </cfRule>
  </conditionalFormatting>
  <conditionalFormatting sqref="D65:D66">
    <cfRule type="cellIs" dxfId="210" priority="30" operator="equal">
      <formula>"Not Applicable"</formula>
    </cfRule>
    <cfRule type="cellIs" dxfId="209" priority="31" operator="equal">
      <formula>"Applicable"</formula>
    </cfRule>
  </conditionalFormatting>
  <conditionalFormatting sqref="D65:D66">
    <cfRule type="cellIs" dxfId="208" priority="29" operator="equal">
      <formula>"Aplicável"</formula>
    </cfRule>
  </conditionalFormatting>
  <conditionalFormatting sqref="E65:F66">
    <cfRule type="cellIs" dxfId="207" priority="28" operator="equal">
      <formula>"NÃO"</formula>
    </cfRule>
  </conditionalFormatting>
  <conditionalFormatting sqref="E65:F66">
    <cfRule type="containsText" dxfId="206" priority="27" operator="containsText" text="SIM">
      <formula>NOT(ISERROR(SEARCH("SIM",E65)))</formula>
    </cfRule>
  </conditionalFormatting>
  <conditionalFormatting sqref="D65:D66">
    <cfRule type="cellIs" dxfId="205" priority="26" operator="equal">
      <formula>"Não aplicável"</formula>
    </cfRule>
  </conditionalFormatting>
  <conditionalFormatting sqref="D70:D71">
    <cfRule type="cellIs" dxfId="204" priority="24" operator="equal">
      <formula>"Not Applicable"</formula>
    </cfRule>
    <cfRule type="cellIs" dxfId="203" priority="25" operator="equal">
      <formula>"Applicable"</formula>
    </cfRule>
  </conditionalFormatting>
  <conditionalFormatting sqref="D70:D71">
    <cfRule type="cellIs" dxfId="202" priority="23" operator="equal">
      <formula>"Aplicável"</formula>
    </cfRule>
  </conditionalFormatting>
  <conditionalFormatting sqref="E70:F71">
    <cfRule type="cellIs" dxfId="201" priority="22" operator="equal">
      <formula>"NÃO"</formula>
    </cfRule>
  </conditionalFormatting>
  <conditionalFormatting sqref="E70:F71">
    <cfRule type="containsText" dxfId="200" priority="21" operator="containsText" text="SIM">
      <formula>NOT(ISERROR(SEARCH("SIM",E70)))</formula>
    </cfRule>
  </conditionalFormatting>
  <conditionalFormatting sqref="D70:D71">
    <cfRule type="cellIs" dxfId="199" priority="20" operator="equal">
      <formula>"Não aplicável"</formula>
    </cfRule>
  </conditionalFormatting>
  <conditionalFormatting sqref="D75:D79">
    <cfRule type="cellIs" dxfId="198" priority="18" operator="equal">
      <formula>"Not Applicable"</formula>
    </cfRule>
    <cfRule type="cellIs" dxfId="197" priority="19" operator="equal">
      <formula>"Applicable"</formula>
    </cfRule>
  </conditionalFormatting>
  <conditionalFormatting sqref="D75:D79">
    <cfRule type="cellIs" dxfId="196" priority="17" operator="equal">
      <formula>"Aplicável"</formula>
    </cfRule>
  </conditionalFormatting>
  <conditionalFormatting sqref="E75:F79">
    <cfRule type="cellIs" dxfId="195" priority="16" operator="equal">
      <formula>"NÃO"</formula>
    </cfRule>
  </conditionalFormatting>
  <conditionalFormatting sqref="E75:F79">
    <cfRule type="containsText" dxfId="194" priority="15" operator="containsText" text="SIM">
      <formula>NOT(ISERROR(SEARCH("SIM",E75)))</formula>
    </cfRule>
  </conditionalFormatting>
  <conditionalFormatting sqref="D75:D79">
    <cfRule type="cellIs" dxfId="193" priority="14" operator="equal">
      <formula>"Não aplicável"</formula>
    </cfRule>
  </conditionalFormatting>
  <conditionalFormatting sqref="D83:D87">
    <cfRule type="cellIs" dxfId="192" priority="8" operator="equal">
      <formula>"Não aplicável"</formula>
    </cfRule>
  </conditionalFormatting>
  <conditionalFormatting sqref="D59:D61">
    <cfRule type="cellIs" dxfId="191" priority="6" operator="equal">
      <formula>"Not Applicable"</formula>
    </cfRule>
    <cfRule type="cellIs" dxfId="190" priority="7" operator="equal">
      <formula>"Applicable"</formula>
    </cfRule>
  </conditionalFormatting>
  <conditionalFormatting sqref="D59:D61">
    <cfRule type="cellIs" dxfId="189" priority="5" operator="equal">
      <formula>"Aplicável"</formula>
    </cfRule>
  </conditionalFormatting>
  <conditionalFormatting sqref="E59:F61">
    <cfRule type="cellIs" dxfId="188" priority="4" operator="equal">
      <formula>"NÃO"</formula>
    </cfRule>
  </conditionalFormatting>
  <conditionalFormatting sqref="E59:F61">
    <cfRule type="containsText" dxfId="187" priority="3" operator="containsText" text="SIM">
      <formula>NOT(ISERROR(SEARCH("SIM",E59)))</formula>
    </cfRule>
  </conditionalFormatting>
  <conditionalFormatting sqref="D59:D61">
    <cfRule type="cellIs" dxfId="186" priority="2" operator="equal">
      <formula>"Não aplicável"</formula>
    </cfRule>
  </conditionalFormatting>
  <conditionalFormatting sqref="E35:F44 E48:F55 E59:F61 E65:F66 E70:F71 E75:F79 E83:F87">
    <cfRule type="cellIs" dxfId="185" priority="1" operator="equal">
      <formula>"NÃO"</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7345" r:id="rId4" name="Button 1">
              <controlPr defaultSize="0" print="0" autoFill="0" autoPict="0" macro="[0]!Gotomicro3">
                <anchor moveWithCells="1" sizeWithCells="1">
                  <from>
                    <xdr:col>6</xdr:col>
                    <xdr:colOff>698500</xdr:colOff>
                    <xdr:row>87</xdr:row>
                    <xdr:rowOff>127000</xdr:rowOff>
                  </from>
                  <to>
                    <xdr:col>7</xdr:col>
                    <xdr:colOff>31750</xdr:colOff>
                    <xdr:row>90</xdr:row>
                    <xdr:rowOff>101600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8"/>
  <dimension ref="A9:Z67"/>
  <sheetViews>
    <sheetView workbookViewId="0"/>
  </sheetViews>
  <sheetFormatPr defaultRowHeight="14.5" x14ac:dyDescent="0.35"/>
  <cols>
    <col min="2" max="2" width="36.1796875" bestFit="1" customWidth="1"/>
    <col min="3" max="3" width="23.81640625" bestFit="1" customWidth="1"/>
    <col min="4" max="4" width="18.1796875" bestFit="1" customWidth="1"/>
    <col min="5" max="5" width="42.36328125" bestFit="1" customWidth="1"/>
    <col min="6" max="6" width="9.81640625" bestFit="1" customWidth="1"/>
    <col min="7" max="7" width="12.6328125" bestFit="1" customWidth="1"/>
    <col min="8" max="8" width="16.81640625" bestFit="1" customWidth="1"/>
    <col min="9" max="9" width="28.54296875" bestFit="1" customWidth="1"/>
    <col min="10" max="10" width="7" bestFit="1" customWidth="1"/>
    <col min="11" max="11" width="13.36328125" customWidth="1"/>
    <col min="13" max="13" width="13.81640625" customWidth="1"/>
    <col min="14" max="14" width="14.81640625" bestFit="1" customWidth="1"/>
    <col min="15" max="15" width="34.81640625" customWidth="1"/>
    <col min="16" max="16" width="20.6328125" bestFit="1" customWidth="1"/>
    <col min="17" max="17" width="29.81640625" bestFit="1" customWidth="1"/>
    <col min="18" max="18" width="24.6328125" customWidth="1"/>
    <col min="19" max="19" width="29.6328125" customWidth="1"/>
    <col min="20" max="20" width="34.08984375" customWidth="1"/>
  </cols>
  <sheetData>
    <row r="9" spans="2:18" ht="21" x14ac:dyDescent="0.5">
      <c r="C9" s="45" t="s">
        <v>0</v>
      </c>
      <c r="D9" s="45"/>
      <c r="E9" s="45"/>
      <c r="F9" s="45"/>
      <c r="G9" s="45" t="s">
        <v>2</v>
      </c>
      <c r="H9" s="45"/>
      <c r="I9" s="45" t="s">
        <v>11</v>
      </c>
      <c r="J9" s="45"/>
      <c r="K9" s="45" t="s">
        <v>74</v>
      </c>
      <c r="L9" s="45"/>
      <c r="M9" s="45" t="s">
        <v>71</v>
      </c>
      <c r="N9" s="45"/>
      <c r="O9" s="45"/>
      <c r="P9" s="45"/>
      <c r="Q9" s="45" t="s">
        <v>73</v>
      </c>
      <c r="R9" s="45"/>
    </row>
    <row r="10" spans="2:18" ht="18.5" x14ac:dyDescent="0.45">
      <c r="B10" t="s">
        <v>77</v>
      </c>
      <c r="C10" s="26"/>
      <c r="D10" s="26"/>
      <c r="E10" s="26"/>
      <c r="M10" s="27" t="s">
        <v>70</v>
      </c>
      <c r="N10" s="27"/>
      <c r="O10" s="27"/>
    </row>
    <row r="11" spans="2:18" ht="23.5" x14ac:dyDescent="0.55000000000000004">
      <c r="C11" s="26" t="s">
        <v>232</v>
      </c>
      <c r="D11" s="26"/>
      <c r="E11" s="26"/>
      <c r="G11" t="s">
        <v>9</v>
      </c>
      <c r="I11">
        <v>2010</v>
      </c>
      <c r="K11" s="28" t="s">
        <v>56</v>
      </c>
      <c r="M11" s="27" t="s">
        <v>60</v>
      </c>
      <c r="N11" s="27"/>
      <c r="O11" s="27"/>
      <c r="P11" s="27"/>
      <c r="Q11" t="s">
        <v>64</v>
      </c>
    </row>
    <row r="12" spans="2:18" ht="23.5" x14ac:dyDescent="0.55000000000000004">
      <c r="C12" s="26" t="s">
        <v>234</v>
      </c>
      <c r="D12" s="26"/>
      <c r="E12" s="26"/>
      <c r="G12" t="s">
        <v>10</v>
      </c>
      <c r="I12">
        <v>2011</v>
      </c>
      <c r="K12" s="29" t="s">
        <v>57</v>
      </c>
      <c r="M12" s="27" t="s">
        <v>61</v>
      </c>
      <c r="N12" s="27"/>
      <c r="O12" s="27"/>
      <c r="P12" s="27"/>
      <c r="Q12" t="s">
        <v>65</v>
      </c>
    </row>
    <row r="13" spans="2:18" ht="23.5" x14ac:dyDescent="0.55000000000000004">
      <c r="C13" s="26" t="s">
        <v>235</v>
      </c>
      <c r="D13" s="26"/>
      <c r="E13" s="26"/>
      <c r="I13">
        <v>2012</v>
      </c>
      <c r="K13" s="30" t="s">
        <v>58</v>
      </c>
      <c r="M13" s="27" t="s">
        <v>62</v>
      </c>
      <c r="N13" s="27"/>
      <c r="O13" s="27"/>
      <c r="P13" s="27"/>
      <c r="Q13" t="s">
        <v>66</v>
      </c>
    </row>
    <row r="14" spans="2:18" ht="23.5" x14ac:dyDescent="0.55000000000000004">
      <c r="C14" s="26" t="s">
        <v>233</v>
      </c>
      <c r="D14" s="26"/>
      <c r="E14" s="26"/>
      <c r="I14">
        <v>2013</v>
      </c>
      <c r="K14" s="31" t="s">
        <v>59</v>
      </c>
      <c r="M14" s="27" t="s">
        <v>63</v>
      </c>
      <c r="N14" s="27"/>
      <c r="O14" s="27"/>
      <c r="P14" s="27"/>
      <c r="Q14" t="s">
        <v>67</v>
      </c>
    </row>
    <row r="15" spans="2:18" ht="23.5" x14ac:dyDescent="0.55000000000000004">
      <c r="C15" s="26"/>
      <c r="D15" s="26"/>
      <c r="E15" s="26"/>
      <c r="I15">
        <v>2014</v>
      </c>
      <c r="K15" s="32" t="s">
        <v>55</v>
      </c>
      <c r="Q15" t="s">
        <v>68</v>
      </c>
    </row>
    <row r="16" spans="2:18" x14ac:dyDescent="0.35">
      <c r="I16">
        <v>2015</v>
      </c>
      <c r="Q16" t="s">
        <v>69</v>
      </c>
    </row>
    <row r="17" spans="1:21" x14ac:dyDescent="0.35">
      <c r="I17">
        <v>2016</v>
      </c>
      <c r="Q17" t="s">
        <v>55</v>
      </c>
    </row>
    <row r="18" spans="1:21" x14ac:dyDescent="0.35">
      <c r="I18">
        <v>2017</v>
      </c>
    </row>
    <row r="19" spans="1:21" x14ac:dyDescent="0.35">
      <c r="I19">
        <v>2018</v>
      </c>
    </row>
    <row r="20" spans="1:21" x14ac:dyDescent="0.35">
      <c r="I20">
        <v>2019</v>
      </c>
    </row>
    <row r="21" spans="1:21" ht="15" thickBot="1" x14ac:dyDescent="0.4">
      <c r="I21">
        <v>2020</v>
      </c>
    </row>
    <row r="22" spans="1:21" ht="15" thickTop="1" x14ac:dyDescent="0.35">
      <c r="A22" s="60"/>
      <c r="B22" s="61"/>
      <c r="C22" s="61"/>
      <c r="D22" s="61"/>
      <c r="E22" s="61"/>
      <c r="F22" s="61"/>
      <c r="G22" s="61"/>
      <c r="H22" s="61"/>
      <c r="I22" s="61"/>
      <c r="J22" s="61"/>
      <c r="K22" s="61"/>
      <c r="L22" s="61"/>
      <c r="M22" s="61"/>
      <c r="N22" s="61"/>
      <c r="O22" s="61"/>
      <c r="P22" s="61"/>
      <c r="Q22" s="61"/>
      <c r="R22" s="61"/>
      <c r="S22" s="61"/>
      <c r="T22" s="61"/>
      <c r="U22" s="62"/>
    </row>
    <row r="23" spans="1:21" ht="42" x14ac:dyDescent="0.5">
      <c r="A23" s="63"/>
      <c r="B23" s="55" t="s">
        <v>78</v>
      </c>
      <c r="C23" s="53" t="s">
        <v>0</v>
      </c>
      <c r="D23" s="53"/>
      <c r="E23" s="56" t="s">
        <v>98</v>
      </c>
      <c r="F23" s="53"/>
      <c r="G23" s="53" t="s">
        <v>2</v>
      </c>
      <c r="H23" s="53"/>
      <c r="I23" s="53" t="s">
        <v>11</v>
      </c>
      <c r="J23" s="53"/>
      <c r="K23" s="53" t="s">
        <v>74</v>
      </c>
      <c r="L23" s="53"/>
      <c r="M23" s="53" t="s">
        <v>71</v>
      </c>
      <c r="N23" s="53"/>
      <c r="O23" s="56" t="s">
        <v>101</v>
      </c>
      <c r="P23" s="53"/>
      <c r="Q23" s="53" t="s">
        <v>73</v>
      </c>
      <c r="R23" s="53"/>
      <c r="S23" s="53" t="s">
        <v>88</v>
      </c>
      <c r="T23" s="57"/>
      <c r="U23" s="64"/>
    </row>
    <row r="24" spans="1:21" ht="21" x14ac:dyDescent="0.5">
      <c r="A24" s="63"/>
      <c r="B24" s="55"/>
      <c r="C24" s="53"/>
      <c r="D24" s="54" t="s">
        <v>99</v>
      </c>
      <c r="E24" s="51" t="s">
        <v>100</v>
      </c>
      <c r="F24" s="53"/>
      <c r="G24" s="53"/>
      <c r="H24" s="53"/>
      <c r="I24" s="53"/>
      <c r="J24" s="53"/>
      <c r="K24" s="53"/>
      <c r="L24" s="53"/>
      <c r="M24" s="53"/>
      <c r="N24" s="53"/>
      <c r="O24" s="56"/>
      <c r="P24" s="53"/>
      <c r="Q24" s="53"/>
      <c r="R24" s="53"/>
      <c r="S24" s="53"/>
      <c r="T24" s="57"/>
      <c r="U24" s="64"/>
    </row>
    <row r="25" spans="1:21" ht="18.5" x14ac:dyDescent="0.45">
      <c r="A25" s="63"/>
      <c r="B25" s="58">
        <v>44063</v>
      </c>
      <c r="C25" s="71" t="s">
        <v>233</v>
      </c>
      <c r="D25" s="50"/>
      <c r="E25" s="413" t="s">
        <v>102</v>
      </c>
      <c r="F25" s="46"/>
      <c r="G25" s="48" t="s">
        <v>9</v>
      </c>
      <c r="H25" s="69"/>
      <c r="I25" s="48">
        <v>2010</v>
      </c>
      <c r="J25" s="46"/>
      <c r="K25" s="59" t="s">
        <v>104</v>
      </c>
      <c r="L25" s="46"/>
      <c r="M25" s="70" t="s">
        <v>70</v>
      </c>
      <c r="N25" s="59"/>
      <c r="O25" s="59" t="s">
        <v>93</v>
      </c>
      <c r="P25" s="46"/>
      <c r="Q25" s="47" t="s">
        <v>79</v>
      </c>
      <c r="R25" s="48"/>
      <c r="S25" s="422" t="s">
        <v>89</v>
      </c>
      <c r="T25" s="46"/>
      <c r="U25" s="64"/>
    </row>
    <row r="26" spans="1:21" ht="18.5" x14ac:dyDescent="0.45">
      <c r="A26" s="63"/>
      <c r="B26" s="46"/>
      <c r="C26" s="71" t="s">
        <v>232</v>
      </c>
      <c r="D26" s="50"/>
      <c r="E26" s="413"/>
      <c r="F26" s="46"/>
      <c r="G26" s="48" t="s">
        <v>10</v>
      </c>
      <c r="H26" s="69"/>
      <c r="I26" s="48">
        <v>2011</v>
      </c>
      <c r="J26" s="46"/>
      <c r="K26" s="59" t="s">
        <v>75</v>
      </c>
      <c r="L26" s="46"/>
      <c r="M26" s="70" t="s">
        <v>60</v>
      </c>
      <c r="N26" s="59"/>
      <c r="O26" s="59" t="s">
        <v>94</v>
      </c>
      <c r="P26" s="46"/>
      <c r="Q26" s="47" t="s">
        <v>68</v>
      </c>
      <c r="R26" s="49"/>
      <c r="S26" s="422"/>
      <c r="T26" s="46"/>
      <c r="U26" s="64"/>
    </row>
    <row r="27" spans="1:21" ht="18.5" x14ac:dyDescent="0.45">
      <c r="A27" s="63"/>
      <c r="B27" s="46"/>
      <c r="C27" s="71" t="s">
        <v>281</v>
      </c>
      <c r="D27" s="50"/>
      <c r="E27" s="413"/>
      <c r="F27" s="46"/>
      <c r="G27" s="69"/>
      <c r="H27" s="69"/>
      <c r="I27" s="48">
        <v>2012</v>
      </c>
      <c r="J27" s="46"/>
      <c r="K27" s="59" t="s">
        <v>76</v>
      </c>
      <c r="L27" s="46"/>
      <c r="M27" s="70" t="s">
        <v>61</v>
      </c>
      <c r="N27" s="59"/>
      <c r="O27" s="59" t="s">
        <v>95</v>
      </c>
      <c r="P27" s="46"/>
      <c r="Q27" s="47" t="s">
        <v>80</v>
      </c>
      <c r="R27" s="48"/>
      <c r="S27" s="422" t="s">
        <v>90</v>
      </c>
      <c r="T27" s="46"/>
      <c r="U27" s="64"/>
    </row>
    <row r="28" spans="1:21" ht="18.5" x14ac:dyDescent="0.45">
      <c r="A28" s="63"/>
      <c r="B28" s="46"/>
      <c r="C28" s="72" t="s">
        <v>235</v>
      </c>
      <c r="D28" s="50"/>
      <c r="E28" s="52" t="s">
        <v>103</v>
      </c>
      <c r="F28" s="46"/>
      <c r="G28" s="69"/>
      <c r="H28" s="69"/>
      <c r="I28" s="48">
        <v>2013</v>
      </c>
      <c r="J28" s="46"/>
      <c r="K28" s="46"/>
      <c r="L28" s="46"/>
      <c r="M28" s="70" t="s">
        <v>62</v>
      </c>
      <c r="N28" s="59"/>
      <c r="O28" s="59" t="s">
        <v>92</v>
      </c>
      <c r="P28" s="46"/>
      <c r="Q28" s="47" t="s">
        <v>81</v>
      </c>
      <c r="R28" s="48"/>
      <c r="S28" s="422"/>
      <c r="T28" s="46"/>
      <c r="U28" s="64"/>
    </row>
    <row r="29" spans="1:21" ht="18.5" x14ac:dyDescent="0.45">
      <c r="A29" s="63"/>
      <c r="B29" s="46"/>
      <c r="C29" s="46"/>
      <c r="D29" s="46"/>
      <c r="E29" s="46"/>
      <c r="F29" s="46"/>
      <c r="G29" s="69"/>
      <c r="H29" s="69"/>
      <c r="I29" s="48">
        <v>2014</v>
      </c>
      <c r="J29" s="46"/>
      <c r="K29" s="46"/>
      <c r="L29" s="46"/>
      <c r="M29" s="70" t="s">
        <v>63</v>
      </c>
      <c r="N29" s="59"/>
      <c r="O29" s="59" t="s">
        <v>96</v>
      </c>
      <c r="P29" s="46"/>
      <c r="Q29" s="47" t="s">
        <v>82</v>
      </c>
      <c r="R29" s="48"/>
      <c r="S29" s="422"/>
      <c r="T29" s="46"/>
      <c r="U29" s="64"/>
    </row>
    <row r="30" spans="1:21" ht="18.5" x14ac:dyDescent="0.45">
      <c r="A30" s="63"/>
      <c r="B30" s="46"/>
      <c r="C30" s="46"/>
      <c r="D30" s="46"/>
      <c r="E30" s="46"/>
      <c r="F30" s="46"/>
      <c r="G30" s="69"/>
      <c r="H30" s="69"/>
      <c r="I30" s="48">
        <v>2015</v>
      </c>
      <c r="J30" s="46"/>
      <c r="K30" s="46"/>
      <c r="L30" s="46"/>
      <c r="M30" s="69"/>
      <c r="N30" s="46"/>
      <c r="O30" s="59" t="s">
        <v>29</v>
      </c>
      <c r="P30" s="46"/>
      <c r="Q30" s="47" t="s">
        <v>83</v>
      </c>
      <c r="R30" s="48"/>
      <c r="S30" s="422"/>
      <c r="T30" s="46"/>
      <c r="U30" s="64"/>
    </row>
    <row r="31" spans="1:21" ht="18.5" x14ac:dyDescent="0.45">
      <c r="A31" s="63"/>
      <c r="B31" s="46"/>
      <c r="C31" s="46"/>
      <c r="D31" s="46"/>
      <c r="E31" s="46"/>
      <c r="F31" s="46"/>
      <c r="G31" s="69"/>
      <c r="H31" s="69"/>
      <c r="I31" s="48">
        <v>2016</v>
      </c>
      <c r="J31" s="46"/>
      <c r="K31" s="46"/>
      <c r="L31" s="46"/>
      <c r="M31" s="46"/>
      <c r="N31" s="46"/>
      <c r="O31" s="59" t="s">
        <v>97</v>
      </c>
      <c r="P31" s="46"/>
      <c r="Q31" s="47" t="s">
        <v>84</v>
      </c>
      <c r="R31" s="49"/>
      <c r="S31" s="422"/>
      <c r="T31" s="46"/>
      <c r="U31" s="64"/>
    </row>
    <row r="32" spans="1:21" x14ac:dyDescent="0.35">
      <c r="A32" s="63"/>
      <c r="B32" s="46"/>
      <c r="C32" s="46"/>
      <c r="D32" s="46"/>
      <c r="E32" s="46"/>
      <c r="F32" s="46"/>
      <c r="G32" s="69"/>
      <c r="H32" s="69"/>
      <c r="I32" s="48">
        <v>2017</v>
      </c>
      <c r="J32" s="46"/>
      <c r="K32" s="46"/>
      <c r="L32" s="46"/>
      <c r="M32" s="46"/>
      <c r="N32" s="46"/>
      <c r="O32" s="46"/>
      <c r="P32" s="46"/>
      <c r="Q32" s="47" t="s">
        <v>85</v>
      </c>
      <c r="R32" s="48"/>
      <c r="S32" s="422" t="s">
        <v>91</v>
      </c>
      <c r="T32" s="46"/>
      <c r="U32" s="64"/>
    </row>
    <row r="33" spans="1:21" x14ac:dyDescent="0.35">
      <c r="A33" s="63"/>
      <c r="B33" s="46"/>
      <c r="C33" s="46"/>
      <c r="D33" s="46"/>
      <c r="E33" s="46"/>
      <c r="F33" s="46"/>
      <c r="G33" s="69"/>
      <c r="H33" s="69"/>
      <c r="I33" s="48">
        <v>2018</v>
      </c>
      <c r="J33" s="46"/>
      <c r="K33" s="46"/>
      <c r="L33" s="46"/>
      <c r="M33" s="46"/>
      <c r="N33" s="46"/>
      <c r="O33" s="46"/>
      <c r="P33" s="46"/>
      <c r="Q33" s="47" t="s">
        <v>86</v>
      </c>
      <c r="R33" s="48"/>
      <c r="S33" s="422"/>
      <c r="T33" s="46"/>
      <c r="U33" s="64"/>
    </row>
    <row r="34" spans="1:21" x14ac:dyDescent="0.35">
      <c r="A34" s="63"/>
      <c r="B34" s="46"/>
      <c r="C34" s="46"/>
      <c r="D34" s="46"/>
      <c r="E34" s="46"/>
      <c r="F34" s="46"/>
      <c r="G34" s="69"/>
      <c r="H34" s="69"/>
      <c r="I34" s="48">
        <v>2019</v>
      </c>
      <c r="J34" s="46"/>
      <c r="K34" s="46"/>
      <c r="L34" s="46"/>
      <c r="M34" s="46"/>
      <c r="N34" s="46"/>
      <c r="O34" s="46"/>
      <c r="P34" s="46"/>
      <c r="Q34" s="47" t="s">
        <v>87</v>
      </c>
      <c r="R34" s="49"/>
      <c r="S34" s="422"/>
      <c r="T34" s="46"/>
      <c r="U34" s="64"/>
    </row>
    <row r="35" spans="1:21" x14ac:dyDescent="0.35">
      <c r="A35" s="63"/>
      <c r="B35" s="46"/>
      <c r="C35" s="46"/>
      <c r="D35" s="46"/>
      <c r="E35" s="46"/>
      <c r="F35" s="46"/>
      <c r="G35" s="69"/>
      <c r="H35" s="69"/>
      <c r="I35" s="48">
        <v>2020</v>
      </c>
      <c r="J35" s="46"/>
      <c r="K35" s="46"/>
      <c r="L35" s="46"/>
      <c r="M35" s="46"/>
      <c r="N35" s="46"/>
      <c r="O35" s="46"/>
      <c r="P35" s="46"/>
      <c r="Q35" s="46"/>
      <c r="R35" s="46"/>
      <c r="S35" s="46"/>
      <c r="T35" s="46"/>
      <c r="U35" s="64"/>
    </row>
    <row r="36" spans="1:21" x14ac:dyDescent="0.35">
      <c r="A36" s="63"/>
      <c r="B36" s="46"/>
      <c r="C36" s="46"/>
      <c r="D36" s="46"/>
      <c r="E36" s="46"/>
      <c r="F36" s="46"/>
      <c r="G36" s="69"/>
      <c r="H36" s="69"/>
      <c r="I36" s="69"/>
      <c r="J36" s="46"/>
      <c r="K36" s="46"/>
      <c r="L36" s="46"/>
      <c r="M36" s="46"/>
      <c r="N36" s="46"/>
      <c r="O36" s="46"/>
      <c r="P36" s="46"/>
      <c r="Q36" s="46"/>
      <c r="R36" s="46"/>
      <c r="S36" s="46"/>
      <c r="T36" s="46"/>
      <c r="U36" s="64"/>
    </row>
    <row r="37" spans="1:21" x14ac:dyDescent="0.35">
      <c r="A37" s="63"/>
      <c r="B37" s="57"/>
      <c r="C37" s="57"/>
      <c r="D37" s="57"/>
      <c r="E37" s="57"/>
      <c r="F37" s="57"/>
      <c r="G37" s="57"/>
      <c r="H37" s="57"/>
      <c r="I37" s="57"/>
      <c r="J37" s="57"/>
      <c r="K37" s="57"/>
      <c r="L37" s="57"/>
      <c r="M37" s="57"/>
      <c r="N37" s="57"/>
      <c r="O37" s="57"/>
      <c r="P37" s="57"/>
      <c r="Q37" s="57"/>
      <c r="R37" s="57"/>
      <c r="S37" s="57"/>
      <c r="T37" s="57"/>
      <c r="U37" s="64"/>
    </row>
    <row r="38" spans="1:21" ht="15" thickBot="1" x14ac:dyDescent="0.4">
      <c r="A38" s="65"/>
      <c r="B38" s="66"/>
      <c r="C38" s="66"/>
      <c r="D38" s="66"/>
      <c r="E38" s="67"/>
      <c r="F38" s="66"/>
      <c r="G38" s="66"/>
      <c r="H38" s="66"/>
      <c r="I38" s="66"/>
      <c r="J38" s="66"/>
      <c r="K38" s="66"/>
      <c r="L38" s="66"/>
      <c r="M38" s="66"/>
      <c r="N38" s="66"/>
      <c r="O38" s="66"/>
      <c r="P38" s="66"/>
      <c r="Q38" s="66"/>
      <c r="R38" s="66"/>
      <c r="S38" s="66"/>
      <c r="T38" s="66"/>
      <c r="U38" s="68"/>
    </row>
    <row r="39" spans="1:21" ht="15" thickTop="1" x14ac:dyDescent="0.35"/>
    <row r="41" spans="1:21" x14ac:dyDescent="0.35">
      <c r="D41" s="43"/>
      <c r="E41" s="43"/>
      <c r="F41" s="43"/>
      <c r="G41" s="43"/>
      <c r="H41" s="43"/>
      <c r="I41" s="43"/>
      <c r="J41" s="43"/>
      <c r="K41" s="43"/>
    </row>
    <row r="42" spans="1:21" x14ac:dyDescent="0.35">
      <c r="D42" s="43"/>
      <c r="E42" s="43"/>
      <c r="F42" s="43"/>
      <c r="G42" s="43"/>
      <c r="H42" s="43"/>
      <c r="I42" s="43"/>
      <c r="J42" s="43"/>
      <c r="K42" s="43"/>
    </row>
    <row r="43" spans="1:21" x14ac:dyDescent="0.35">
      <c r="D43" s="43"/>
      <c r="E43" s="43"/>
      <c r="F43" s="43"/>
      <c r="G43" s="43"/>
      <c r="H43" s="43"/>
      <c r="I43" s="43"/>
      <c r="J43" s="43"/>
      <c r="K43" s="43"/>
    </row>
    <row r="44" spans="1:21" x14ac:dyDescent="0.35">
      <c r="D44" s="43"/>
      <c r="E44" s="43"/>
      <c r="F44" s="43"/>
      <c r="G44" s="43"/>
      <c r="H44" s="43"/>
      <c r="I44" s="43"/>
      <c r="J44" s="43"/>
      <c r="K44" s="43"/>
    </row>
    <row r="45" spans="1:21" x14ac:dyDescent="0.35">
      <c r="D45" s="43"/>
      <c r="E45" s="43"/>
      <c r="F45" s="43"/>
      <c r="G45" s="43"/>
      <c r="H45" s="43"/>
      <c r="I45" s="43"/>
      <c r="J45" s="43"/>
      <c r="K45" s="43"/>
    </row>
    <row r="46" spans="1:21" x14ac:dyDescent="0.35">
      <c r="D46" s="43"/>
      <c r="E46" s="43"/>
      <c r="F46" s="43"/>
      <c r="G46" s="43"/>
      <c r="H46" s="43"/>
      <c r="I46" s="43"/>
      <c r="J46" s="43"/>
      <c r="K46" s="43"/>
    </row>
    <row r="47" spans="1:21" x14ac:dyDescent="0.35">
      <c r="D47" s="43"/>
      <c r="E47" s="43"/>
      <c r="F47" s="43"/>
      <c r="G47" s="43"/>
      <c r="H47" s="43"/>
      <c r="I47" s="43"/>
      <c r="J47" s="43"/>
      <c r="K47" s="43"/>
    </row>
    <row r="48" spans="1:21" x14ac:dyDescent="0.35">
      <c r="D48" s="43"/>
      <c r="E48" s="43"/>
      <c r="F48" s="43"/>
      <c r="G48" s="43"/>
      <c r="H48" s="43"/>
      <c r="I48" s="43"/>
      <c r="J48" s="43"/>
      <c r="K48" s="43"/>
    </row>
    <row r="49" spans="1:26" x14ac:dyDescent="0.35">
      <c r="D49" s="43"/>
      <c r="E49" s="43"/>
      <c r="F49" s="43"/>
      <c r="G49" s="43"/>
      <c r="H49" s="43"/>
      <c r="I49" s="43"/>
      <c r="J49" s="43"/>
      <c r="K49" s="43"/>
    </row>
    <row r="50" spans="1:26" x14ac:dyDescent="0.35">
      <c r="B50" s="73" t="s">
        <v>121</v>
      </c>
      <c r="C50" s="74">
        <v>44116</v>
      </c>
      <c r="D50" s="43"/>
      <c r="E50" s="43"/>
      <c r="F50" s="43"/>
      <c r="G50" s="43"/>
      <c r="H50" s="43"/>
      <c r="I50" s="43"/>
      <c r="J50" s="43"/>
    </row>
    <row r="51" spans="1:26" ht="15" thickBot="1" x14ac:dyDescent="0.4">
      <c r="E51" s="43"/>
      <c r="F51" s="43"/>
      <c r="G51" s="43"/>
      <c r="H51" s="43"/>
      <c r="I51" s="43"/>
      <c r="J51" s="43"/>
    </row>
    <row r="52" spans="1:26" ht="19.5" thickTop="1" thickBot="1" x14ac:dyDescent="0.5">
      <c r="C52" s="414" t="s">
        <v>113</v>
      </c>
      <c r="D52" s="415"/>
      <c r="E52" s="416"/>
      <c r="F52" s="414" t="s">
        <v>114</v>
      </c>
      <c r="G52" s="415"/>
      <c r="H52" s="415"/>
      <c r="I52" s="415"/>
      <c r="J52" s="415"/>
      <c r="K52" s="414" t="s">
        <v>122</v>
      </c>
      <c r="L52" s="415"/>
      <c r="M52" s="415"/>
      <c r="N52" s="415"/>
      <c r="O52" s="416"/>
      <c r="P52" s="417" t="s">
        <v>120</v>
      </c>
      <c r="Q52" s="417"/>
      <c r="R52" s="418"/>
      <c r="S52" s="421" t="s">
        <v>127</v>
      </c>
      <c r="T52" s="418"/>
    </row>
    <row r="53" spans="1:26" ht="43" thickTop="1" thickBot="1" x14ac:dyDescent="0.4">
      <c r="A53" s="89"/>
      <c r="B53" s="89"/>
      <c r="C53" s="113" t="s">
        <v>110</v>
      </c>
      <c r="D53" s="90" t="s">
        <v>111</v>
      </c>
      <c r="E53" s="91" t="s">
        <v>112</v>
      </c>
      <c r="F53" s="92" t="s">
        <v>108</v>
      </c>
      <c r="G53" s="93" t="s">
        <v>105</v>
      </c>
      <c r="H53" s="93" t="s">
        <v>106</v>
      </c>
      <c r="I53" s="93" t="s">
        <v>109</v>
      </c>
      <c r="J53" s="94" t="s">
        <v>107</v>
      </c>
      <c r="K53" s="92" t="s">
        <v>116</v>
      </c>
      <c r="L53" s="93" t="s">
        <v>117</v>
      </c>
      <c r="M53" s="93" t="s">
        <v>118</v>
      </c>
      <c r="N53" s="93" t="s">
        <v>120</v>
      </c>
      <c r="O53" s="94" t="s">
        <v>119</v>
      </c>
      <c r="P53" s="92" t="s">
        <v>123</v>
      </c>
      <c r="Q53" s="93" t="s">
        <v>124</v>
      </c>
      <c r="R53" s="94" t="s">
        <v>125</v>
      </c>
      <c r="S53" s="95" t="s">
        <v>128</v>
      </c>
      <c r="T53" s="96" t="s">
        <v>101</v>
      </c>
    </row>
    <row r="54" spans="1:26" ht="15" thickTop="1" x14ac:dyDescent="0.35">
      <c r="C54" s="111"/>
      <c r="D54" s="112"/>
      <c r="E54" s="75" t="s">
        <v>115</v>
      </c>
      <c r="F54" s="78"/>
      <c r="G54" s="79"/>
      <c r="H54" s="79"/>
      <c r="I54" s="76" t="s">
        <v>115</v>
      </c>
      <c r="J54" s="84"/>
      <c r="K54" s="85"/>
      <c r="L54" s="86"/>
      <c r="M54" s="86"/>
      <c r="N54" s="76" t="s">
        <v>115</v>
      </c>
      <c r="O54" s="75" t="s">
        <v>115</v>
      </c>
      <c r="P54" s="77" t="s">
        <v>115</v>
      </c>
      <c r="Q54" s="76" t="s">
        <v>115</v>
      </c>
      <c r="R54" s="75" t="s">
        <v>115</v>
      </c>
      <c r="S54" s="77" t="s">
        <v>115</v>
      </c>
      <c r="T54" s="75" t="s">
        <v>115</v>
      </c>
    </row>
    <row r="55" spans="1:26" ht="15.5" x14ac:dyDescent="0.35">
      <c r="C55" s="97" t="s">
        <v>130</v>
      </c>
      <c r="D55" s="98"/>
      <c r="E55" s="99" t="s">
        <v>104</v>
      </c>
      <c r="F55" s="80"/>
      <c r="G55" s="81"/>
      <c r="H55" s="81"/>
      <c r="I55" s="104" t="s">
        <v>7</v>
      </c>
      <c r="J55" s="87"/>
      <c r="K55" s="80"/>
      <c r="L55" s="81"/>
      <c r="M55" s="81"/>
      <c r="N55" s="104" t="s">
        <v>9</v>
      </c>
      <c r="O55" s="106">
        <v>2010</v>
      </c>
      <c r="P55" s="107" t="s">
        <v>56</v>
      </c>
      <c r="Q55" s="108" t="s">
        <v>79</v>
      </c>
      <c r="R55" s="419" t="s">
        <v>89</v>
      </c>
      <c r="S55" s="114" t="s">
        <v>70</v>
      </c>
      <c r="T55" s="115" t="s">
        <v>93</v>
      </c>
      <c r="V55" s="206" t="s">
        <v>194</v>
      </c>
      <c r="X55" s="206" t="s">
        <v>529</v>
      </c>
      <c r="Z55" t="s">
        <v>527</v>
      </c>
    </row>
    <row r="56" spans="1:26" ht="15.5" x14ac:dyDescent="0.35">
      <c r="C56" s="97" t="s">
        <v>131</v>
      </c>
      <c r="D56" s="98"/>
      <c r="E56" s="99" t="s">
        <v>75</v>
      </c>
      <c r="F56" s="80"/>
      <c r="G56" s="81"/>
      <c r="H56" s="81"/>
      <c r="I56" s="104" t="s">
        <v>6</v>
      </c>
      <c r="J56" s="87"/>
      <c r="K56" s="80"/>
      <c r="L56" s="81"/>
      <c r="M56" s="81"/>
      <c r="N56" s="104" t="s">
        <v>10</v>
      </c>
      <c r="O56" s="106">
        <v>2011</v>
      </c>
      <c r="P56" s="107" t="s">
        <v>57</v>
      </c>
      <c r="Q56" s="109" t="s">
        <v>68</v>
      </c>
      <c r="R56" s="420"/>
      <c r="S56" s="114" t="s">
        <v>60</v>
      </c>
      <c r="T56" s="115" t="s">
        <v>94</v>
      </c>
      <c r="V56" s="206" t="s">
        <v>196</v>
      </c>
      <c r="X56" s="206" t="s">
        <v>530</v>
      </c>
      <c r="Z56" t="s">
        <v>528</v>
      </c>
    </row>
    <row r="57" spans="1:26" ht="15.5" x14ac:dyDescent="0.35">
      <c r="C57" s="97"/>
      <c r="D57" s="98"/>
      <c r="E57" s="99" t="s">
        <v>76</v>
      </c>
      <c r="F57" s="80"/>
      <c r="G57" s="81"/>
      <c r="H57" s="81"/>
      <c r="I57" s="104" t="s">
        <v>16</v>
      </c>
      <c r="J57" s="87"/>
      <c r="K57" s="80"/>
      <c r="L57" s="81"/>
      <c r="M57" s="81"/>
      <c r="N57" s="98"/>
      <c r="O57" s="106">
        <v>2012</v>
      </c>
      <c r="P57" s="107" t="s">
        <v>126</v>
      </c>
      <c r="Q57" s="109" t="s">
        <v>80</v>
      </c>
      <c r="R57" s="420" t="s">
        <v>90</v>
      </c>
      <c r="S57" s="114" t="s">
        <v>61</v>
      </c>
      <c r="T57" s="115" t="s">
        <v>95</v>
      </c>
      <c r="V57" s="206" t="s">
        <v>33</v>
      </c>
      <c r="X57" s="206"/>
    </row>
    <row r="58" spans="1:26" ht="15.5" x14ac:dyDescent="0.35">
      <c r="C58" s="97"/>
      <c r="D58" s="98"/>
      <c r="E58" s="100"/>
      <c r="F58" s="80"/>
      <c r="G58" s="81"/>
      <c r="H58" s="81"/>
      <c r="I58" s="105" t="s">
        <v>8</v>
      </c>
      <c r="J58" s="87"/>
      <c r="K58" s="80"/>
      <c r="L58" s="81"/>
      <c r="M58" s="81"/>
      <c r="N58" s="98"/>
      <c r="O58" s="106">
        <v>2013</v>
      </c>
      <c r="P58" s="107" t="s">
        <v>59</v>
      </c>
      <c r="Q58" s="109" t="s">
        <v>81</v>
      </c>
      <c r="R58" s="420"/>
      <c r="S58" s="114" t="s">
        <v>62</v>
      </c>
      <c r="T58" s="115" t="s">
        <v>92</v>
      </c>
      <c r="V58" s="206" t="s">
        <v>195</v>
      </c>
    </row>
    <row r="59" spans="1:26" ht="15.5" x14ac:dyDescent="0.35">
      <c r="C59" s="97"/>
      <c r="D59" s="98"/>
      <c r="E59" s="100"/>
      <c r="F59" s="80"/>
      <c r="G59" s="81"/>
      <c r="H59" s="81"/>
      <c r="I59" s="98"/>
      <c r="J59" s="87"/>
      <c r="K59" s="80"/>
      <c r="L59" s="81"/>
      <c r="M59" s="81"/>
      <c r="N59" s="98"/>
      <c r="O59" s="106">
        <v>2014</v>
      </c>
      <c r="P59" s="107" t="s">
        <v>55</v>
      </c>
      <c r="Q59" s="109" t="s">
        <v>82</v>
      </c>
      <c r="R59" s="420"/>
      <c r="S59" s="114" t="s">
        <v>63</v>
      </c>
      <c r="T59" s="115" t="s">
        <v>96</v>
      </c>
      <c r="V59" s="206" t="s">
        <v>138</v>
      </c>
    </row>
    <row r="60" spans="1:26" x14ac:dyDescent="0.35">
      <c r="C60" s="97"/>
      <c r="D60" s="98"/>
      <c r="E60" s="100"/>
      <c r="F60" s="80"/>
      <c r="G60" s="81"/>
      <c r="H60" s="81"/>
      <c r="I60" s="98"/>
      <c r="J60" s="87"/>
      <c r="K60" s="80"/>
      <c r="L60" s="81"/>
      <c r="M60" s="81"/>
      <c r="N60" s="98"/>
      <c r="O60" s="106">
        <v>2015</v>
      </c>
      <c r="P60" s="97"/>
      <c r="Q60" s="109" t="s">
        <v>83</v>
      </c>
      <c r="R60" s="420"/>
      <c r="S60" s="116"/>
      <c r="T60" s="115" t="s">
        <v>29</v>
      </c>
      <c r="V60" s="206" t="s">
        <v>55</v>
      </c>
    </row>
    <row r="61" spans="1:26" x14ac:dyDescent="0.35">
      <c r="C61" s="97"/>
      <c r="D61" s="98"/>
      <c r="E61" s="100"/>
      <c r="F61" s="80"/>
      <c r="G61" s="81"/>
      <c r="H61" s="81"/>
      <c r="I61" s="98"/>
      <c r="J61" s="87"/>
      <c r="K61" s="80"/>
      <c r="L61" s="81"/>
      <c r="M61" s="81"/>
      <c r="N61" s="98"/>
      <c r="O61" s="106">
        <v>2016</v>
      </c>
      <c r="P61" s="97"/>
      <c r="Q61" s="109" t="s">
        <v>84</v>
      </c>
      <c r="R61" s="420"/>
      <c r="S61" s="116"/>
      <c r="T61" s="115" t="s">
        <v>97</v>
      </c>
    </row>
    <row r="62" spans="1:26" x14ac:dyDescent="0.35">
      <c r="C62" s="97"/>
      <c r="D62" s="98"/>
      <c r="E62" s="100"/>
      <c r="F62" s="80"/>
      <c r="G62" s="81"/>
      <c r="H62" s="81"/>
      <c r="I62" s="98"/>
      <c r="J62" s="87"/>
      <c r="K62" s="80"/>
      <c r="L62" s="81"/>
      <c r="M62" s="81"/>
      <c r="N62" s="98"/>
      <c r="O62" s="106">
        <v>2017</v>
      </c>
      <c r="P62" s="97"/>
      <c r="Q62" s="109" t="s">
        <v>85</v>
      </c>
      <c r="R62" s="420" t="s">
        <v>91</v>
      </c>
      <c r="S62" s="116"/>
      <c r="T62" s="117"/>
    </row>
    <row r="63" spans="1:26" x14ac:dyDescent="0.35">
      <c r="C63" s="97"/>
      <c r="D63" s="98"/>
      <c r="E63" s="100"/>
      <c r="F63" s="80"/>
      <c r="G63" s="81"/>
      <c r="H63" s="81"/>
      <c r="I63" s="98"/>
      <c r="J63" s="87"/>
      <c r="K63" s="80"/>
      <c r="L63" s="81"/>
      <c r="M63" s="81"/>
      <c r="N63" s="98"/>
      <c r="O63" s="106">
        <v>2018</v>
      </c>
      <c r="P63" s="97"/>
      <c r="Q63" s="109" t="s">
        <v>86</v>
      </c>
      <c r="R63" s="420"/>
      <c r="S63" s="116"/>
      <c r="T63" s="117"/>
    </row>
    <row r="64" spans="1:26" x14ac:dyDescent="0.35">
      <c r="C64" s="97"/>
      <c r="D64" s="98"/>
      <c r="E64" s="100"/>
      <c r="F64" s="80"/>
      <c r="G64" s="81"/>
      <c r="H64" s="81"/>
      <c r="I64" s="98"/>
      <c r="J64" s="87"/>
      <c r="K64" s="80"/>
      <c r="L64" s="81"/>
      <c r="M64" s="81"/>
      <c r="N64" s="98"/>
      <c r="O64" s="106">
        <v>2019</v>
      </c>
      <c r="P64" s="97"/>
      <c r="Q64" s="109" t="s">
        <v>87</v>
      </c>
      <c r="R64" s="420"/>
      <c r="S64" s="116"/>
      <c r="T64" s="117"/>
    </row>
    <row r="65" spans="2:20" ht="15" thickBot="1" x14ac:dyDescent="0.4">
      <c r="C65" s="101"/>
      <c r="D65" s="102"/>
      <c r="E65" s="103"/>
      <c r="F65" s="82"/>
      <c r="G65" s="83"/>
      <c r="H65" s="83"/>
      <c r="I65" s="102"/>
      <c r="J65" s="88"/>
      <c r="K65" s="82"/>
      <c r="L65" s="83"/>
      <c r="M65" s="83"/>
      <c r="N65" s="102"/>
      <c r="O65" s="110">
        <v>2020</v>
      </c>
      <c r="P65" s="101"/>
      <c r="Q65" s="102" t="s">
        <v>192</v>
      </c>
      <c r="R65" s="103"/>
      <c r="S65" s="118"/>
      <c r="T65" s="119"/>
    </row>
    <row r="66" spans="2:20" ht="15" thickTop="1" x14ac:dyDescent="0.35"/>
    <row r="67" spans="2:20" x14ac:dyDescent="0.35">
      <c r="B67" s="73" t="s">
        <v>129</v>
      </c>
    </row>
  </sheetData>
  <sheetProtection algorithmName="SHA-512" hashValue="Rt/wzglRKKWsRgp1NLAEn1PnoPHEd4RyH9OnU3Q8uLpemood6n8P7OjxC3pgRg8Jxkn7atViaZVDMWDR2NIJNg==" saltValue="AdRSGVLCoiPuNaLfTKHcHw==" spinCount="100000" sheet="1" objects="1" scenarios="1"/>
  <mergeCells count="12">
    <mergeCell ref="R55:R56"/>
    <mergeCell ref="R57:R61"/>
    <mergeCell ref="R62:R64"/>
    <mergeCell ref="S52:T52"/>
    <mergeCell ref="S25:S26"/>
    <mergeCell ref="S27:S31"/>
    <mergeCell ref="S32:S34"/>
    <mergeCell ref="E25:E27"/>
    <mergeCell ref="C52:E52"/>
    <mergeCell ref="F52:J52"/>
    <mergeCell ref="K52:O52"/>
    <mergeCell ref="P52:R52"/>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8">
    <tabColor theme="4" tint="-0.499984740745262"/>
  </sheetPr>
  <dimension ref="A1:T93"/>
  <sheetViews>
    <sheetView workbookViewId="0"/>
  </sheetViews>
  <sheetFormatPr defaultRowHeight="14.5" x14ac:dyDescent="0.35"/>
  <cols>
    <col min="2" max="2" width="30.81640625" customWidth="1"/>
    <col min="3" max="3" width="48.36328125" bestFit="1" customWidth="1"/>
    <col min="4" max="4" width="24.54296875" customWidth="1"/>
    <col min="5" max="5" width="23.81640625" customWidth="1"/>
    <col min="6" max="6" width="21.08984375" customWidth="1"/>
    <col min="7" max="7" width="49.1796875" customWidth="1"/>
    <col min="10" max="10" width="13.453125" customWidth="1"/>
    <col min="11" max="11" width="12.6328125" bestFit="1" customWidth="1"/>
    <col min="13" max="13" width="21.08984375" bestFit="1" customWidth="1"/>
    <col min="14" max="16" width="8.81640625" hidden="1" customWidth="1"/>
    <col min="17" max="17" width="8.81640625" customWidth="1"/>
    <col min="18" max="18" width="8.81640625" hidden="1" customWidth="1"/>
    <col min="19" max="19" width="8.81640625" customWidth="1"/>
    <col min="20" max="20" width="0" hidden="1" customWidth="1"/>
  </cols>
  <sheetData>
    <row r="1" spans="1:8" x14ac:dyDescent="0.35">
      <c r="A1" s="4"/>
      <c r="B1" s="4"/>
      <c r="C1" s="4"/>
      <c r="D1" s="4"/>
      <c r="E1" s="4"/>
      <c r="F1" s="4"/>
      <c r="G1" s="4"/>
      <c r="H1" s="4"/>
    </row>
    <row r="2" spans="1:8" ht="44" customHeight="1" x14ac:dyDescent="0.35">
      <c r="A2" s="4"/>
      <c r="B2" s="19"/>
      <c r="C2" s="19"/>
      <c r="D2" s="265" t="s">
        <v>140</v>
      </c>
      <c r="E2" s="201"/>
      <c r="F2" s="201"/>
      <c r="G2" s="201"/>
      <c r="H2" s="4"/>
    </row>
    <row r="3" spans="1:8" ht="14.5" customHeight="1" x14ac:dyDescent="0.35">
      <c r="A3" s="4"/>
      <c r="B3" s="19"/>
      <c r="C3" s="19"/>
      <c r="D3" s="201"/>
      <c r="E3" s="201"/>
      <c r="F3" s="201"/>
      <c r="G3" s="201"/>
      <c r="H3" s="4"/>
    </row>
    <row r="4" spans="1:8" ht="14.5" customHeight="1" x14ac:dyDescent="0.35">
      <c r="A4" s="4"/>
      <c r="B4" s="19"/>
      <c r="C4" s="19"/>
      <c r="D4" s="201"/>
      <c r="E4" s="201"/>
      <c r="F4" s="201"/>
      <c r="G4" s="201"/>
      <c r="H4" s="4"/>
    </row>
    <row r="5" spans="1:8" ht="14.5" customHeight="1" x14ac:dyDescent="0.35">
      <c r="A5" s="4"/>
      <c r="B5" s="19"/>
      <c r="C5" s="19"/>
      <c r="D5" s="201"/>
      <c r="E5" s="201"/>
      <c r="F5" s="201"/>
      <c r="G5" s="201"/>
      <c r="H5" s="4"/>
    </row>
    <row r="6" spans="1:8" ht="14.5" customHeight="1" x14ac:dyDescent="0.35">
      <c r="A6" s="4"/>
      <c r="B6" s="19"/>
      <c r="C6" s="19"/>
      <c r="D6" s="201"/>
      <c r="E6" s="201"/>
      <c r="F6" s="201"/>
      <c r="G6" s="201"/>
      <c r="H6" s="4"/>
    </row>
    <row r="7" spans="1:8" ht="14.5" customHeight="1" x14ac:dyDescent="0.35">
      <c r="A7" s="4"/>
      <c r="B7" s="19"/>
      <c r="C7" s="19"/>
      <c r="D7" s="201"/>
      <c r="E7" s="201"/>
      <c r="F7" s="201"/>
      <c r="G7" s="201"/>
      <c r="H7" s="4"/>
    </row>
    <row r="8" spans="1:8" x14ac:dyDescent="0.35">
      <c r="A8" s="4"/>
      <c r="B8" s="4"/>
      <c r="C8" s="4"/>
      <c r="D8" s="4"/>
      <c r="E8" s="4"/>
      <c r="F8" s="4"/>
      <c r="G8" s="4"/>
      <c r="H8" s="4"/>
    </row>
    <row r="9" spans="1:8" ht="18.5" x14ac:dyDescent="0.45">
      <c r="A9" s="4"/>
      <c r="B9" s="147" t="s">
        <v>212</v>
      </c>
      <c r="C9" s="4"/>
      <c r="D9" s="4"/>
      <c r="E9" s="4"/>
      <c r="F9" s="4"/>
      <c r="G9" s="4"/>
      <c r="H9" s="4"/>
    </row>
    <row r="10" spans="1:8" ht="14.5" customHeight="1" x14ac:dyDescent="0.35">
      <c r="A10" s="4"/>
      <c r="B10" s="375" t="s">
        <v>213</v>
      </c>
      <c r="C10" s="375"/>
      <c r="D10" s="375"/>
      <c r="E10" s="375"/>
      <c r="F10" s="375"/>
      <c r="G10" s="375"/>
      <c r="H10" s="4"/>
    </row>
    <row r="11" spans="1:8" x14ac:dyDescent="0.35">
      <c r="A11" s="4"/>
      <c r="B11" s="375"/>
      <c r="C11" s="375"/>
      <c r="D11" s="375"/>
      <c r="E11" s="375"/>
      <c r="F11" s="375"/>
      <c r="G11" s="375"/>
      <c r="H11" s="4"/>
    </row>
    <row r="12" spans="1:8" ht="27" customHeight="1" x14ac:dyDescent="0.35">
      <c r="A12" s="4"/>
      <c r="B12" s="375"/>
      <c r="C12" s="375"/>
      <c r="D12" s="375"/>
      <c r="E12" s="375"/>
      <c r="F12" s="375"/>
      <c r="G12" s="375"/>
      <c r="H12" s="4"/>
    </row>
    <row r="13" spans="1:8" ht="14.5" hidden="1" customHeight="1" x14ac:dyDescent="0.35">
      <c r="A13" s="4"/>
      <c r="B13" s="375"/>
      <c r="C13" s="375"/>
      <c r="D13" s="375"/>
      <c r="E13" s="375"/>
      <c r="F13" s="375"/>
      <c r="G13" s="375"/>
      <c r="H13" s="4"/>
    </row>
    <row r="14" spans="1:8" ht="14.5" hidden="1" customHeight="1" x14ac:dyDescent="0.35">
      <c r="A14" s="4"/>
      <c r="B14" s="375"/>
      <c r="C14" s="375"/>
      <c r="D14" s="375"/>
      <c r="E14" s="375"/>
      <c r="F14" s="375"/>
      <c r="G14" s="375"/>
      <c r="H14" s="4"/>
    </row>
    <row r="15" spans="1:8" x14ac:dyDescent="0.35">
      <c r="A15" s="4"/>
      <c r="B15" s="17"/>
      <c r="C15" s="17"/>
      <c r="D15" s="17"/>
      <c r="E15" s="17"/>
      <c r="F15" s="17"/>
      <c r="G15" s="17"/>
      <c r="H15" s="4"/>
    </row>
    <row r="16" spans="1:8" ht="80" customHeight="1" x14ac:dyDescent="0.35">
      <c r="A16" s="4"/>
      <c r="B16" s="375"/>
      <c r="C16" s="375"/>
      <c r="D16" s="202"/>
      <c r="E16" s="202"/>
      <c r="F16" s="202"/>
      <c r="G16" s="202"/>
      <c r="H16" s="4"/>
    </row>
    <row r="17" spans="1:11" ht="80" customHeight="1" x14ac:dyDescent="0.35">
      <c r="A17" s="4"/>
      <c r="B17" s="375"/>
      <c r="C17" s="375"/>
      <c r="D17" s="202"/>
      <c r="E17" s="202"/>
      <c r="F17" s="202"/>
      <c r="G17" s="202"/>
      <c r="H17" s="4"/>
    </row>
    <row r="18" spans="1:11" ht="80" customHeight="1" x14ac:dyDescent="0.35">
      <c r="A18" s="4"/>
      <c r="B18" s="375"/>
      <c r="C18" s="375"/>
      <c r="D18" s="202"/>
      <c r="E18" s="202"/>
      <c r="F18" s="202"/>
      <c r="G18" s="202"/>
      <c r="H18" s="4"/>
    </row>
    <row r="19" spans="1:11" ht="80" customHeight="1" x14ac:dyDescent="0.35">
      <c r="A19" s="4"/>
      <c r="B19" s="375"/>
      <c r="C19" s="375"/>
      <c r="D19" s="202"/>
      <c r="E19" s="202"/>
      <c r="F19" s="202"/>
      <c r="G19" s="202"/>
      <c r="H19" s="4"/>
    </row>
    <row r="20" spans="1:11" ht="80" customHeight="1" x14ac:dyDescent="0.35">
      <c r="A20" s="4"/>
      <c r="B20" s="375"/>
      <c r="C20" s="375"/>
      <c r="D20" s="202"/>
      <c r="E20" s="202"/>
      <c r="F20" s="202"/>
      <c r="G20" s="202"/>
      <c r="H20" s="4"/>
    </row>
    <row r="21" spans="1:11" ht="80" customHeight="1" x14ac:dyDescent="0.35">
      <c r="A21" s="4"/>
      <c r="B21" s="375"/>
      <c r="C21" s="375"/>
      <c r="D21" s="375"/>
      <c r="E21" s="375"/>
      <c r="F21" s="375"/>
      <c r="G21" s="375"/>
      <c r="H21" s="4"/>
    </row>
    <row r="22" spans="1:11" ht="16.5" customHeight="1" x14ac:dyDescent="0.35">
      <c r="A22" s="4"/>
      <c r="B22" s="405"/>
      <c r="C22" s="405"/>
      <c r="D22" s="203"/>
      <c r="E22" s="203"/>
      <c r="F22" s="203"/>
      <c r="G22" s="203"/>
      <c r="H22" s="4"/>
    </row>
    <row r="23" spans="1:11" ht="30" customHeight="1" x14ac:dyDescent="0.35">
      <c r="A23" s="4"/>
      <c r="B23" s="267" t="s">
        <v>214</v>
      </c>
      <c r="C23" s="267"/>
      <c r="D23" s="236"/>
      <c r="E23" s="236"/>
      <c r="F23" s="236"/>
      <c r="G23" s="236"/>
      <c r="H23" s="4"/>
    </row>
    <row r="24" spans="1:11" ht="42" customHeight="1" x14ac:dyDescent="0.35">
      <c r="A24" s="4"/>
      <c r="B24" s="379" t="s">
        <v>769</v>
      </c>
      <c r="C24" s="379"/>
      <c r="D24" s="204"/>
      <c r="E24" s="204"/>
      <c r="F24" s="204"/>
      <c r="G24" s="204"/>
      <c r="H24" s="4"/>
    </row>
    <row r="25" spans="1:11" ht="22.5" customHeight="1" thickBot="1" x14ac:dyDescent="0.6">
      <c r="A25" s="4"/>
      <c r="B25" s="144"/>
      <c r="C25" s="381" t="s">
        <v>537</v>
      </c>
      <c r="D25" s="381"/>
      <c r="E25" s="381"/>
      <c r="F25" s="381"/>
      <c r="G25" s="381"/>
      <c r="H25" s="4"/>
    </row>
    <row r="26" spans="1:11" ht="20.75" customHeight="1" thickTop="1" thickBot="1" x14ac:dyDescent="0.4">
      <c r="A26" s="4"/>
      <c r="B26" s="18" t="s">
        <v>3</v>
      </c>
      <c r="C26" s="240" t="s">
        <v>215</v>
      </c>
      <c r="D26" s="228" t="s">
        <v>209</v>
      </c>
      <c r="E26" s="248" t="s">
        <v>71</v>
      </c>
      <c r="F26" s="248" t="s">
        <v>191</v>
      </c>
      <c r="G26" s="249" t="s">
        <v>211</v>
      </c>
      <c r="H26" s="4"/>
      <c r="J26" t="s">
        <v>203</v>
      </c>
      <c r="K26" t="s">
        <v>204</v>
      </c>
    </row>
    <row r="27" spans="1:11" ht="15.5" x14ac:dyDescent="0.35">
      <c r="A27" s="4"/>
      <c r="B27" s="141" t="str">
        <f>'Sumário Alimentação|Catering'!B27</f>
        <v>Lotes</v>
      </c>
      <c r="C27" s="189" t="str">
        <f>'Sumário Alimentação|Catering'!F27</f>
        <v>Indicador social</v>
      </c>
      <c r="D27" s="229" t="str">
        <f>'Scan Alimentação|Catering'!G20</f>
        <v>Não aplicável</v>
      </c>
      <c r="E27" s="222">
        <f>'Scan Alimentação|Catering'!H20</f>
        <v>0</v>
      </c>
      <c r="F27" s="253">
        <f>'Scan Alimentação|Catering'!I20</f>
        <v>0</v>
      </c>
      <c r="G27" s="254">
        <f>'Scan Alimentação|Catering'!J20</f>
        <v>0</v>
      </c>
      <c r="H27" s="4"/>
      <c r="I27" s="343">
        <f>IF(D27="Não aplicável",0,1)</f>
        <v>0</v>
      </c>
      <c r="J27" s="344">
        <f>IF(E27="NÃO",0,1)*IF(E27="",0,1)*IF(E27="N.A.",0,1)*IF(D27="Não aplicável",0,1)</f>
        <v>0</v>
      </c>
      <c r="K27" s="344">
        <f>IF(F27="Não",0,1)*IF(F27="",0,1)*IF(F27="N.A.",0,1)*IF(D27="Não aplicável",0,1)</f>
        <v>0</v>
      </c>
    </row>
    <row r="28" spans="1:11" ht="16" thickBot="1" x14ac:dyDescent="0.4">
      <c r="A28" s="4"/>
      <c r="B28" s="141" t="str">
        <f>'Sumário Alimentação|Catering'!B28</f>
        <v>Planeamento de quantidades</v>
      </c>
      <c r="C28" s="189" t="str">
        <f>'Sumário Alimentação|Catering'!F28</f>
        <v>Ambiente</v>
      </c>
      <c r="D28" s="229" t="str">
        <f>'Scan Alimentação|Catering'!G21</f>
        <v>Não aplicável</v>
      </c>
      <c r="E28" s="222">
        <f>'Scan Alimentação|Catering'!H21</f>
        <v>0</v>
      </c>
      <c r="F28" s="253">
        <f>'Scan Alimentação|Catering'!I21</f>
        <v>0</v>
      </c>
      <c r="G28" s="256"/>
      <c r="H28" s="4"/>
      <c r="I28" s="343">
        <f>IF(D28="Não aplicável",0,1)</f>
        <v>0</v>
      </c>
      <c r="J28" s="344">
        <f>IF(E28="NÃO",0,1)*IF(E28="",0,1)*IF(E28="N.A.",0,1)*IF(D28="Não aplicável",0,1)</f>
        <v>0</v>
      </c>
      <c r="K28" s="344">
        <f>IF(F28="Não",0,1)*IF(F28="",0,1)*IF(F28="N.A.",0,1)*IF(D28="Não aplicável",0,1)</f>
        <v>0</v>
      </c>
    </row>
    <row r="29" spans="1:11" ht="20" customHeight="1" thickTop="1" x14ac:dyDescent="0.35">
      <c r="A29" s="4"/>
      <c r="B29" s="208"/>
      <c r="C29" s="208"/>
      <c r="D29" s="217"/>
      <c r="E29" s="186"/>
      <c r="F29" s="186"/>
      <c r="G29" s="186"/>
      <c r="H29" s="4"/>
      <c r="I29" s="1"/>
      <c r="J29" s="345"/>
      <c r="K29" s="345"/>
    </row>
    <row r="30" spans="1:11" ht="20.25" customHeight="1" thickBot="1" x14ac:dyDescent="0.6">
      <c r="A30" s="4"/>
      <c r="B30" s="144"/>
      <c r="C30" s="238" t="str">
        <f>'Sumário Alimentação|Catering'!C30</f>
        <v>Tipo de proteína</v>
      </c>
      <c r="D30" s="239"/>
      <c r="E30" s="237"/>
      <c r="F30" s="237"/>
      <c r="G30" s="237"/>
      <c r="H30" s="4"/>
      <c r="I30" s="1"/>
      <c r="J30" s="345"/>
      <c r="K30" s="345"/>
    </row>
    <row r="31" spans="1:11" ht="18" customHeight="1" thickTop="1" thickBot="1" x14ac:dyDescent="0.4">
      <c r="A31" s="4"/>
      <c r="B31" s="18" t="s">
        <v>3</v>
      </c>
      <c r="C31" s="240" t="s">
        <v>215</v>
      </c>
      <c r="D31" s="228" t="s">
        <v>209</v>
      </c>
      <c r="E31" s="248" t="s">
        <v>71</v>
      </c>
      <c r="F31" s="248" t="s">
        <v>191</v>
      </c>
      <c r="G31" s="249" t="s">
        <v>211</v>
      </c>
      <c r="H31" s="4"/>
      <c r="I31" s="1"/>
      <c r="J31" s="345"/>
      <c r="K31" s="345"/>
    </row>
    <row r="32" spans="1:11" ht="16" thickBot="1" x14ac:dyDescent="0.4">
      <c r="A32" s="4"/>
      <c r="B32" s="141" t="str">
        <f>'Sumário Alimentação|Catering'!B32</f>
        <v>Menus à base de vegetais</v>
      </c>
      <c r="C32" s="189" t="str">
        <f>'Sumário Alimentação|Catering'!F32</f>
        <v>Ambiente</v>
      </c>
      <c r="D32" s="230" t="str">
        <f>'Scan Alimentação|Catering'!G25</f>
        <v>Não aplicável</v>
      </c>
      <c r="E32" s="231">
        <f>'Scan Alimentação|Catering'!H25</f>
        <v>0</v>
      </c>
      <c r="F32" s="231">
        <f>'Scan Alimentação|Catering'!I25</f>
        <v>0</v>
      </c>
      <c r="G32" s="266">
        <f>'Scan Alimentação|Catering'!J25</f>
        <v>0</v>
      </c>
      <c r="H32" s="4"/>
      <c r="I32" s="343">
        <f t="shared" ref="I32:I88" si="0">IF(D32="Não aplicável",0,1)</f>
        <v>0</v>
      </c>
      <c r="J32" s="344">
        <f t="shared" ref="J32:J88" si="1">IF(E32="NÃO",0,1)*IF(E32="",0,1)*IF(E32="N.A.",0,1)*IF(D32="Não aplicável",0,1)</f>
        <v>0</v>
      </c>
      <c r="K32" s="344">
        <f t="shared" ref="K32:K88" si="2">IF(F32="Não",0,1)*IF(F32="",0,1)*IF(F32="N.A.",0,1)*IF(D32="Não aplicável",0,1)</f>
        <v>0</v>
      </c>
    </row>
    <row r="33" spans="1:11" ht="21" customHeight="1" thickTop="1" x14ac:dyDescent="0.35">
      <c r="A33" s="4"/>
      <c r="B33" s="208"/>
      <c r="C33" s="208"/>
      <c r="D33" s="217"/>
      <c r="E33" s="186"/>
      <c r="F33" s="186"/>
      <c r="G33" s="186"/>
      <c r="H33" s="4"/>
      <c r="I33" s="1"/>
      <c r="J33" s="345"/>
      <c r="K33" s="345"/>
    </row>
    <row r="34" spans="1:11" ht="24" thickBot="1" x14ac:dyDescent="0.6">
      <c r="A34" s="4"/>
      <c r="B34" s="144"/>
      <c r="C34" s="238" t="str">
        <f>'Sumário Alimentação|Catering'!C34</f>
        <v>Origem dos produtos alimentares e bebidas</v>
      </c>
      <c r="D34" s="239"/>
      <c r="E34" s="237"/>
      <c r="F34" s="237"/>
      <c r="G34" s="237"/>
      <c r="H34" s="4"/>
      <c r="I34" s="1"/>
      <c r="J34" s="345"/>
      <c r="K34" s="345"/>
    </row>
    <row r="35" spans="1:11" ht="19.5" thickTop="1" thickBot="1" x14ac:dyDescent="0.4">
      <c r="A35" s="4"/>
      <c r="B35" s="18" t="s">
        <v>3</v>
      </c>
      <c r="C35" s="240" t="s">
        <v>215</v>
      </c>
      <c r="D35" s="228" t="s">
        <v>209</v>
      </c>
      <c r="E35" s="248" t="s">
        <v>71</v>
      </c>
      <c r="F35" s="248" t="s">
        <v>191</v>
      </c>
      <c r="G35" s="249" t="s">
        <v>211</v>
      </c>
      <c r="H35" s="4"/>
      <c r="I35" s="1"/>
      <c r="J35" s="345"/>
      <c r="K35" s="345"/>
    </row>
    <row r="36" spans="1:11" ht="15.5" x14ac:dyDescent="0.35">
      <c r="A36" s="4"/>
      <c r="B36" s="140" t="str">
        <f>'Sumário Alimentação|Catering'!B36</f>
        <v>Produtos sazonais</v>
      </c>
      <c r="C36" s="189" t="str">
        <f>'Sumário Alimentação|Catering'!F36</f>
        <v>Ambiente</v>
      </c>
      <c r="D36" s="229" t="str">
        <f>'Scan Alimentação|Catering'!G29</f>
        <v>Não aplicável</v>
      </c>
      <c r="E36" s="222">
        <f>'Scan Alimentação|Catering'!H29</f>
        <v>0</v>
      </c>
      <c r="F36" s="253">
        <f>'Scan Alimentação|Catering'!I29</f>
        <v>0</v>
      </c>
      <c r="G36" s="254">
        <f>'Scan Alimentação|Catering'!J29</f>
        <v>0</v>
      </c>
      <c r="H36" s="4"/>
      <c r="I36" s="343">
        <f t="shared" si="0"/>
        <v>0</v>
      </c>
      <c r="J36" s="344">
        <f t="shared" si="1"/>
        <v>0</v>
      </c>
      <c r="K36" s="344">
        <f t="shared" si="2"/>
        <v>0</v>
      </c>
    </row>
    <row r="37" spans="1:11" ht="15.5" x14ac:dyDescent="0.35">
      <c r="A37" s="4"/>
      <c r="B37" s="140" t="str">
        <f>'Sumário Alimentação|Catering'!B37</f>
        <v>Circuitos curtos</v>
      </c>
      <c r="C37" s="189" t="str">
        <f>'Sumário Alimentação|Catering'!F37</f>
        <v>Ambiente</v>
      </c>
      <c r="D37" s="229" t="str">
        <f>'Scan Alimentação|Catering'!G30</f>
        <v>Não aplicável</v>
      </c>
      <c r="E37" s="222">
        <f>'Scan Alimentação|Catering'!H30</f>
        <v>0</v>
      </c>
      <c r="F37" s="253">
        <f>'Scan Alimentação|Catering'!I30</f>
        <v>0</v>
      </c>
      <c r="G37" s="254">
        <f>'Scan Alimentação|Catering'!J30</f>
        <v>0</v>
      </c>
      <c r="H37" s="4"/>
      <c r="I37" s="343">
        <f t="shared" si="0"/>
        <v>0</v>
      </c>
      <c r="J37" s="344">
        <f t="shared" si="1"/>
        <v>0</v>
      </c>
      <c r="K37" s="344">
        <f t="shared" si="2"/>
        <v>0</v>
      </c>
    </row>
    <row r="38" spans="1:11" ht="47" thickBot="1" x14ac:dyDescent="0.4">
      <c r="A38" s="4"/>
      <c r="B38" s="140" t="str">
        <f>'Sumário Alimentação|Catering'!B38</f>
        <v>Produtos agrícolas com rótulos relativos a indicações geográficas</v>
      </c>
      <c r="C38" s="189" t="str">
        <f>'Sumário Alimentação|Catering'!F38</f>
        <v>Indicador social</v>
      </c>
      <c r="D38" s="268" t="str">
        <f>'Scan Alimentação|Catering'!G31</f>
        <v>Não aplicável</v>
      </c>
      <c r="E38" s="231">
        <f>'Scan Alimentação|Catering'!H31</f>
        <v>0</v>
      </c>
      <c r="F38" s="231">
        <f>'Scan Alimentação|Catering'!I31</f>
        <v>0</v>
      </c>
      <c r="G38" s="256">
        <f>'Scan Alimentação|Catering'!J31</f>
        <v>0</v>
      </c>
      <c r="H38" s="4"/>
      <c r="I38" s="343">
        <f t="shared" si="0"/>
        <v>0</v>
      </c>
      <c r="J38" s="344">
        <f t="shared" si="1"/>
        <v>0</v>
      </c>
      <c r="K38" s="344">
        <f t="shared" si="2"/>
        <v>0</v>
      </c>
    </row>
    <row r="39" spans="1:11" ht="16" thickTop="1" x14ac:dyDescent="0.35">
      <c r="A39" s="4"/>
      <c r="B39" s="33"/>
      <c r="C39" s="35"/>
      <c r="D39" s="35"/>
      <c r="E39" s="35"/>
      <c r="F39" s="35"/>
      <c r="G39" s="35"/>
      <c r="H39" s="4"/>
      <c r="I39" s="1"/>
      <c r="J39" s="345"/>
      <c r="K39" s="345"/>
    </row>
    <row r="40" spans="1:11" ht="26" customHeight="1" thickBot="1" x14ac:dyDescent="0.4">
      <c r="A40" s="4"/>
      <c r="B40" s="143"/>
      <c r="C40" s="210" t="str">
        <f>'Sumário Alimentação|Catering'!C40</f>
        <v>Cadeia de produção sustentável</v>
      </c>
      <c r="D40" s="23"/>
      <c r="E40" s="205"/>
      <c r="F40" s="205"/>
      <c r="G40" s="205"/>
      <c r="H40" s="4"/>
      <c r="I40" s="1"/>
      <c r="J40" s="345"/>
      <c r="K40" s="345"/>
    </row>
    <row r="41" spans="1:11" ht="24.75" customHeight="1" thickTop="1" thickBot="1" x14ac:dyDescent="0.4">
      <c r="A41" s="4"/>
      <c r="B41" s="18" t="s">
        <v>3</v>
      </c>
      <c r="C41" s="240" t="s">
        <v>215</v>
      </c>
      <c r="D41" s="228" t="s">
        <v>209</v>
      </c>
      <c r="E41" s="248" t="s">
        <v>71</v>
      </c>
      <c r="F41" s="250" t="s">
        <v>191</v>
      </c>
      <c r="G41" s="249" t="s">
        <v>211</v>
      </c>
      <c r="H41" s="4"/>
      <c r="I41" s="1"/>
      <c r="J41" s="345"/>
      <c r="K41" s="345"/>
    </row>
    <row r="42" spans="1:11" ht="31" x14ac:dyDescent="0.35">
      <c r="A42" s="4"/>
      <c r="B42" s="140" t="str">
        <f>'Sumário Alimentação|Catering'!B42</f>
        <v xml:space="preserve">Produção integrada
</v>
      </c>
      <c r="C42" s="189" t="str">
        <f>'Sumário Alimentação|Catering'!F42</f>
        <v>Ambiente</v>
      </c>
      <c r="D42" s="229" t="str">
        <f>'Scan Alimentação|Catering'!G35</f>
        <v>Não aplicável</v>
      </c>
      <c r="E42" s="222">
        <f>'Scan Alimentação|Catering'!H35</f>
        <v>0</v>
      </c>
      <c r="F42" s="253">
        <f>'Scan Alimentação|Catering'!I35</f>
        <v>0</v>
      </c>
      <c r="G42" s="254">
        <f>'Scan Alimentação|Catering'!J35</f>
        <v>0</v>
      </c>
      <c r="H42" s="4"/>
      <c r="I42" s="343">
        <f t="shared" si="0"/>
        <v>0</v>
      </c>
      <c r="J42" s="344">
        <f t="shared" si="1"/>
        <v>0</v>
      </c>
      <c r="K42" s="344">
        <f t="shared" si="2"/>
        <v>0</v>
      </c>
    </row>
    <row r="43" spans="1:11" ht="15.5" x14ac:dyDescent="0.35">
      <c r="A43" s="4"/>
      <c r="B43" s="140" t="str">
        <f>'Sumário Alimentação|Catering'!B43</f>
        <v>Produtos biológicos</v>
      </c>
      <c r="C43" s="189" t="str">
        <f>'Sumário Alimentação|Catering'!F43</f>
        <v>Ambiente</v>
      </c>
      <c r="D43" s="229" t="str">
        <f>'Scan Alimentação|Catering'!G36</f>
        <v>Não aplicável</v>
      </c>
      <c r="E43" s="222">
        <f>'Scan Alimentação|Catering'!H36</f>
        <v>0</v>
      </c>
      <c r="F43" s="253">
        <f>'Scan Alimentação|Catering'!I36</f>
        <v>0</v>
      </c>
      <c r="G43" s="254">
        <f>'Scan Alimentação|Catering'!J36</f>
        <v>0</v>
      </c>
      <c r="H43" s="4"/>
      <c r="I43" s="343">
        <f t="shared" si="0"/>
        <v>0</v>
      </c>
      <c r="J43" s="344">
        <f t="shared" si="1"/>
        <v>0</v>
      </c>
      <c r="K43" s="344">
        <f t="shared" si="2"/>
        <v>0</v>
      </c>
    </row>
    <row r="44" spans="1:11" ht="31" x14ac:dyDescent="0.35">
      <c r="A44" s="4"/>
      <c r="B44" s="140" t="str">
        <f>'Sumário Alimentação|Catering'!B44</f>
        <v xml:space="preserve">
Especies de peixes a evitar</v>
      </c>
      <c r="C44" s="189" t="str">
        <f>'Sumário Alimentação|Catering'!F44</f>
        <v>Biodiversidade</v>
      </c>
      <c r="D44" s="229" t="str">
        <f>'Scan Alimentação|Catering'!G37</f>
        <v>Não aplicável</v>
      </c>
      <c r="E44" s="222">
        <f>'Scan Alimentação|Catering'!H37</f>
        <v>0</v>
      </c>
      <c r="F44" s="253">
        <f>'Scan Alimentação|Catering'!I37</f>
        <v>0</v>
      </c>
      <c r="G44" s="254">
        <f>'Scan Alimentação|Catering'!J37</f>
        <v>0</v>
      </c>
      <c r="H44" s="4"/>
      <c r="I44" s="343">
        <f t="shared" si="0"/>
        <v>0</v>
      </c>
      <c r="J44" s="344">
        <f t="shared" si="1"/>
        <v>0</v>
      </c>
      <c r="K44" s="344">
        <f t="shared" si="2"/>
        <v>0</v>
      </c>
    </row>
    <row r="45" spans="1:11" ht="62" x14ac:dyDescent="0.35">
      <c r="A45" s="4"/>
      <c r="B45" s="140" t="str">
        <f>'Sumário Alimentação|Catering'!B45</f>
        <v xml:space="preserve">Produtos alimentares marinhos produzidos em unidades populacionais com limites biológicos seguros </v>
      </c>
      <c r="C45" s="189" t="str">
        <f>'Sumário Alimentação|Catering'!F45</f>
        <v>Biodiversidade</v>
      </c>
      <c r="D45" s="229" t="str">
        <f>'Scan Alimentação|Catering'!G38</f>
        <v>Não aplicável</v>
      </c>
      <c r="E45" s="222">
        <f>'Scan Alimentação|Catering'!H38</f>
        <v>0</v>
      </c>
      <c r="F45" s="253">
        <f>'Scan Alimentação|Catering'!I38</f>
        <v>0</v>
      </c>
      <c r="G45" s="254">
        <f>'Scan Alimentação|Catering'!J38</f>
        <v>0</v>
      </c>
      <c r="H45" s="4"/>
      <c r="I45" s="343">
        <f t="shared" si="0"/>
        <v>0</v>
      </c>
      <c r="J45" s="344">
        <f t="shared" si="1"/>
        <v>0</v>
      </c>
      <c r="K45" s="344">
        <f t="shared" si="2"/>
        <v>0</v>
      </c>
    </row>
    <row r="46" spans="1:11" ht="46.5" x14ac:dyDescent="0.35">
      <c r="A46" s="4"/>
      <c r="B46" s="140" t="str">
        <f>'Sumário Alimentação|Catering'!B46</f>
        <v>Produção sustentável de  produtos alimentares provenientes de aquicultura</v>
      </c>
      <c r="C46" s="189" t="str">
        <f>'Sumário Alimentação|Catering'!F46</f>
        <v>Ambiente</v>
      </c>
      <c r="D46" s="229" t="str">
        <f>'Scan Alimentação|Catering'!G39</f>
        <v>Não aplicável</v>
      </c>
      <c r="E46" s="222">
        <f>'Scan Alimentação|Catering'!H39</f>
        <v>0</v>
      </c>
      <c r="F46" s="253">
        <f>'Scan Alimentação|Catering'!I39</f>
        <v>0</v>
      </c>
      <c r="G46" s="254">
        <f>'Scan Alimentação|Catering'!J39</f>
        <v>0</v>
      </c>
      <c r="H46" s="4"/>
      <c r="I46" s="343">
        <f t="shared" si="0"/>
        <v>0</v>
      </c>
      <c r="J46" s="344">
        <f t="shared" si="1"/>
        <v>0</v>
      </c>
      <c r="K46" s="344">
        <f t="shared" si="2"/>
        <v>0</v>
      </c>
    </row>
    <row r="47" spans="1:11" ht="15.5" x14ac:dyDescent="0.35">
      <c r="A47" s="4"/>
      <c r="B47" s="140" t="str">
        <f>'Sumário Alimentação|Catering'!B47</f>
        <v>Bem estar animal</v>
      </c>
      <c r="C47" s="189" t="str">
        <f>'Sumário Alimentação|Catering'!F47</f>
        <v>Bem estar animal</v>
      </c>
      <c r="D47" s="229" t="str">
        <f>'Scan Alimentação|Catering'!G40</f>
        <v>Não aplicável</v>
      </c>
      <c r="E47" s="222">
        <f>'Scan Alimentação|Catering'!H40</f>
        <v>0</v>
      </c>
      <c r="F47" s="253">
        <f>'Scan Alimentação|Catering'!I40</f>
        <v>0</v>
      </c>
      <c r="G47" s="254">
        <f>'Scan Alimentação|Catering'!J40</f>
        <v>0</v>
      </c>
      <c r="H47" s="4"/>
      <c r="I47" s="343">
        <f t="shared" si="0"/>
        <v>0</v>
      </c>
      <c r="J47" s="344">
        <f t="shared" si="1"/>
        <v>0</v>
      </c>
      <c r="K47" s="344">
        <f t="shared" si="2"/>
        <v>0</v>
      </c>
    </row>
    <row r="48" spans="1:11" ht="15.5" x14ac:dyDescent="0.35">
      <c r="A48" s="4"/>
      <c r="B48" s="140" t="str">
        <f>'Sumário Alimentação|Catering'!B48</f>
        <v>Bem estar animal</v>
      </c>
      <c r="C48" s="189" t="str">
        <f>'Sumário Alimentação|Catering'!F48</f>
        <v>Bem estar animal</v>
      </c>
      <c r="D48" s="229" t="str">
        <f>'Scan Alimentação|Catering'!G41</f>
        <v>Não aplicável</v>
      </c>
      <c r="E48" s="222">
        <f>'Scan Alimentação|Catering'!H41</f>
        <v>0</v>
      </c>
      <c r="F48" s="253">
        <f>'Scan Alimentação|Catering'!I41</f>
        <v>0</v>
      </c>
      <c r="G48" s="254">
        <f>'Scan Alimentação|Catering'!J41</f>
        <v>0</v>
      </c>
      <c r="H48" s="4"/>
      <c r="I48" s="343">
        <f t="shared" si="0"/>
        <v>0</v>
      </c>
      <c r="J48" s="344">
        <f t="shared" si="1"/>
        <v>0</v>
      </c>
      <c r="K48" s="344">
        <f t="shared" si="2"/>
        <v>0</v>
      </c>
    </row>
    <row r="49" spans="1:11" ht="31" x14ac:dyDescent="0.35">
      <c r="A49" s="4"/>
      <c r="B49" s="140" t="str">
        <f>'Sumário Alimentação|Catering'!B49</f>
        <v>Gorduras vegetais mais sustentáveis</v>
      </c>
      <c r="C49" s="189" t="str">
        <f>'Sumário Alimentação|Catering'!F49</f>
        <v>Biodiversidade</v>
      </c>
      <c r="D49" s="229" t="str">
        <f>'Scan Alimentação|Catering'!G42</f>
        <v>Não aplicável</v>
      </c>
      <c r="E49" s="222">
        <f>'Scan Alimentação|Catering'!H42</f>
        <v>0</v>
      </c>
      <c r="F49" s="253">
        <f>'Scan Alimentação|Catering'!I42</f>
        <v>0</v>
      </c>
      <c r="G49" s="254">
        <f>'Scan Alimentação|Catering'!J42</f>
        <v>0</v>
      </c>
      <c r="H49" s="4"/>
      <c r="I49" s="343">
        <f t="shared" si="0"/>
        <v>0</v>
      </c>
      <c r="J49" s="344">
        <f t="shared" si="1"/>
        <v>0</v>
      </c>
      <c r="K49" s="344">
        <f t="shared" si="2"/>
        <v>0</v>
      </c>
    </row>
    <row r="50" spans="1:11" ht="31.5" thickBot="1" x14ac:dyDescent="0.4">
      <c r="A50" s="4"/>
      <c r="B50" s="140" t="str">
        <f>'Sumário Alimentação|Catering'!B50</f>
        <v xml:space="preserve">Produtos comercializados de forma equitativa e ética </v>
      </c>
      <c r="C50" s="189" t="str">
        <f>'Sumário Alimentação|Catering'!F50</f>
        <v>Indicador social</v>
      </c>
      <c r="D50" s="268" t="str">
        <f>'Scan Alimentação|Catering'!G43</f>
        <v>Não aplicável</v>
      </c>
      <c r="E50" s="231">
        <f>'Scan Alimentação|Catering'!H43</f>
        <v>0</v>
      </c>
      <c r="F50" s="251">
        <f>'Scan Alimentação|Catering'!I43</f>
        <v>0</v>
      </c>
      <c r="G50" s="256">
        <f>'Scan Alimentação|Catering'!J43</f>
        <v>0</v>
      </c>
      <c r="H50" s="4"/>
      <c r="I50" s="343">
        <f t="shared" si="0"/>
        <v>0</v>
      </c>
      <c r="J50" s="344">
        <f t="shared" si="1"/>
        <v>0</v>
      </c>
      <c r="K50" s="344">
        <f t="shared" si="2"/>
        <v>0</v>
      </c>
    </row>
    <row r="51" spans="1:11" ht="20.25" customHeight="1" thickTop="1" x14ac:dyDescent="0.35">
      <c r="A51" s="4"/>
      <c r="B51" s="211"/>
      <c r="C51" s="211"/>
      <c r="D51" s="218"/>
      <c r="E51" s="33"/>
      <c r="F51" s="33"/>
      <c r="G51" s="33"/>
      <c r="H51" s="4"/>
      <c r="I51" s="1"/>
      <c r="J51" s="345"/>
      <c r="K51" s="345"/>
    </row>
    <row r="52" spans="1:11" ht="25.5" customHeight="1" thickBot="1" x14ac:dyDescent="0.4">
      <c r="A52" s="4"/>
      <c r="B52" s="143"/>
      <c r="C52" s="235" t="str">
        <f>'Sumário Alimentação|Catering'!C52</f>
        <v>Prevenção de resíduos e reutilização</v>
      </c>
      <c r="D52" s="23"/>
      <c r="E52" s="205"/>
      <c r="F52" s="205"/>
      <c r="G52" s="205"/>
      <c r="H52" s="4"/>
      <c r="I52" s="1"/>
      <c r="J52" s="345"/>
      <c r="K52" s="345"/>
    </row>
    <row r="53" spans="1:11" ht="20.25" customHeight="1" thickTop="1" thickBot="1" x14ac:dyDescent="0.4">
      <c r="A53" s="4"/>
      <c r="B53" s="18" t="s">
        <v>3</v>
      </c>
      <c r="C53" s="240" t="s">
        <v>215</v>
      </c>
      <c r="D53" s="228" t="s">
        <v>209</v>
      </c>
      <c r="E53" s="248" t="s">
        <v>71</v>
      </c>
      <c r="F53" s="250" t="s">
        <v>191</v>
      </c>
      <c r="G53" s="249" t="s">
        <v>211</v>
      </c>
      <c r="H53" s="4"/>
      <c r="I53" s="1"/>
      <c r="J53" s="345"/>
      <c r="K53" s="345"/>
    </row>
    <row r="54" spans="1:11" ht="16" thickBot="1" x14ac:dyDescent="0.4">
      <c r="A54" s="4"/>
      <c r="B54" s="44" t="str">
        <f>'Sumário Alimentação|Catering'!B54</f>
        <v>Resíduos de embalagens</v>
      </c>
      <c r="C54" s="189" t="str">
        <f>'Sumário Alimentação|Catering'!F54</f>
        <v>Economia Circular</v>
      </c>
      <c r="D54" s="230" t="str">
        <f>'Scan Alimentação|Catering'!G47</f>
        <v>Não aplicável</v>
      </c>
      <c r="E54" s="231">
        <f>'Scan Alimentação|Catering'!H47</f>
        <v>0</v>
      </c>
      <c r="F54" s="251">
        <f>'Scan Alimentação|Catering'!I47</f>
        <v>0</v>
      </c>
      <c r="G54" s="257">
        <f>'Scan Alimentação|Catering'!J47</f>
        <v>0</v>
      </c>
      <c r="H54" s="4"/>
      <c r="I54" s="343">
        <f t="shared" si="0"/>
        <v>0</v>
      </c>
      <c r="J54" s="344">
        <f t="shared" si="1"/>
        <v>0</v>
      </c>
      <c r="K54" s="344">
        <f t="shared" si="2"/>
        <v>0</v>
      </c>
    </row>
    <row r="55" spans="1:11" ht="18.75" customHeight="1" thickTop="1" x14ac:dyDescent="0.35">
      <c r="A55" s="4"/>
      <c r="B55" s="211"/>
      <c r="C55" s="211"/>
      <c r="D55" s="218"/>
      <c r="E55" s="33"/>
      <c r="F55" s="33"/>
      <c r="G55" s="33"/>
      <c r="H55" s="4"/>
      <c r="I55" s="1"/>
      <c r="J55" s="345"/>
      <c r="K55" s="345"/>
    </row>
    <row r="56" spans="1:11" ht="24" customHeight="1" thickBot="1" x14ac:dyDescent="0.4">
      <c r="A56" s="4"/>
      <c r="B56" s="143"/>
      <c r="C56" s="235" t="str">
        <f>'Sumário Alimentação|Catering'!C56</f>
        <v>Critérios gerais</v>
      </c>
      <c r="D56" s="23"/>
      <c r="E56" s="205"/>
      <c r="F56" s="205"/>
      <c r="G56" s="205"/>
      <c r="H56" s="4"/>
      <c r="I56" s="1"/>
      <c r="J56" s="345"/>
      <c r="K56" s="345"/>
    </row>
    <row r="57" spans="1:11" ht="24.75" customHeight="1" thickTop="1" thickBot="1" x14ac:dyDescent="0.4">
      <c r="A57" s="4"/>
      <c r="B57" s="18" t="s">
        <v>3</v>
      </c>
      <c r="C57" s="240" t="s">
        <v>193</v>
      </c>
      <c r="D57" s="228" t="s">
        <v>209</v>
      </c>
      <c r="E57" s="248" t="s">
        <v>71</v>
      </c>
      <c r="F57" s="250" t="s">
        <v>191</v>
      </c>
      <c r="G57" s="249" t="s">
        <v>211</v>
      </c>
      <c r="H57" s="4"/>
      <c r="I57" s="1"/>
      <c r="J57" s="345"/>
      <c r="K57" s="345"/>
    </row>
    <row r="58" spans="1:11" ht="16" thickBot="1" x14ac:dyDescent="0.4">
      <c r="A58" s="4"/>
      <c r="B58" s="44" t="str">
        <f>'Sumário Alimentação|Catering'!B58</f>
        <v xml:space="preserve">Rastreabilidade </v>
      </c>
      <c r="C58" s="189" t="str">
        <f>'Sumário Alimentação|Catering'!F58</f>
        <v>Outros</v>
      </c>
      <c r="D58" s="230" t="str">
        <f>'Scan Alimentação|Catering'!G51</f>
        <v>Não aplicável</v>
      </c>
      <c r="E58" s="231">
        <f>'Scan Alimentação|Catering'!H51</f>
        <v>0</v>
      </c>
      <c r="F58" s="251">
        <f>'Scan Alimentação|Catering'!I51</f>
        <v>0</v>
      </c>
      <c r="G58" s="258">
        <f>'Scan Alimentação|Catering'!J51</f>
        <v>0</v>
      </c>
      <c r="H58" s="4"/>
      <c r="I58" s="343">
        <f t="shared" si="0"/>
        <v>0</v>
      </c>
      <c r="J58" s="344">
        <f t="shared" si="1"/>
        <v>0</v>
      </c>
      <c r="K58" s="344">
        <f t="shared" si="2"/>
        <v>0</v>
      </c>
    </row>
    <row r="59" spans="1:11" ht="23" customHeight="1" thickTop="1" x14ac:dyDescent="0.35">
      <c r="A59" s="4"/>
      <c r="B59" s="215"/>
      <c r="C59" s="216"/>
      <c r="D59" s="219"/>
      <c r="E59" s="187"/>
      <c r="F59" s="187"/>
      <c r="G59" s="187"/>
      <c r="H59" s="4"/>
      <c r="I59" s="1"/>
      <c r="J59" s="345"/>
      <c r="K59" s="345"/>
    </row>
    <row r="60" spans="1:11" ht="43.5" customHeight="1" x14ac:dyDescent="0.35">
      <c r="A60" s="4"/>
      <c r="B60" s="264" t="str">
        <f>'Sumário Alimentação|Catering'!B60</f>
        <v>Contratação de refeições escolares &amp; serviços de catering</v>
      </c>
      <c r="C60" s="214"/>
      <c r="D60" s="220"/>
      <c r="E60" s="188"/>
      <c r="F60" s="188"/>
      <c r="G60" s="188"/>
      <c r="H60" s="4"/>
      <c r="I60" s="1"/>
      <c r="J60" s="345"/>
      <c r="K60" s="345"/>
    </row>
    <row r="61" spans="1:11" ht="24" thickBot="1" x14ac:dyDescent="0.4">
      <c r="A61" s="4"/>
      <c r="B61" s="143"/>
      <c r="C61" s="235" t="str">
        <f>'Sumário Alimentação|Catering'!C61</f>
        <v>Contratação de refeições escolares &amp; serviços de catering</v>
      </c>
      <c r="D61" s="23"/>
      <c r="E61" s="205"/>
      <c r="F61" s="205"/>
      <c r="G61" s="205"/>
      <c r="H61" s="4"/>
      <c r="I61" s="1"/>
      <c r="J61" s="345"/>
      <c r="K61" s="345"/>
    </row>
    <row r="62" spans="1:11" ht="22.25" customHeight="1" thickTop="1" thickBot="1" x14ac:dyDescent="0.4">
      <c r="A62" s="4"/>
      <c r="B62" s="18" t="s">
        <v>3</v>
      </c>
      <c r="C62" s="240" t="s">
        <v>215</v>
      </c>
      <c r="D62" s="228" t="s">
        <v>209</v>
      </c>
      <c r="E62" s="248" t="s">
        <v>71</v>
      </c>
      <c r="F62" s="250" t="s">
        <v>191</v>
      </c>
      <c r="G62" s="249" t="s">
        <v>211</v>
      </c>
      <c r="H62" s="4"/>
      <c r="I62" s="1"/>
      <c r="J62" s="345"/>
      <c r="K62" s="345"/>
    </row>
    <row r="63" spans="1:11" ht="46.5" x14ac:dyDescent="0.35">
      <c r="A63" s="4"/>
      <c r="B63" s="154" t="str">
        <f>'Sumário Alimentação|Catering'!B63</f>
        <v xml:space="preserve">Conhecimentos e experiência sobre a gestão dos aspetos ambientais do contrato </v>
      </c>
      <c r="C63" s="189" t="str">
        <f>'Sumário Alimentação|Catering'!F63</f>
        <v>Ambiente</v>
      </c>
      <c r="D63" s="229" t="str">
        <f>'Scan Alimentação|Catering'!G56</f>
        <v>Não aplicável</v>
      </c>
      <c r="E63" s="222">
        <f>'Scan Alimentação|Catering'!H56</f>
        <v>0</v>
      </c>
      <c r="F63" s="253">
        <f>'Scan Alimentação|Catering'!I56</f>
        <v>0</v>
      </c>
      <c r="G63" s="255">
        <f>'Scan Alimentação|Catering'!J56</f>
        <v>0</v>
      </c>
      <c r="H63" s="4"/>
      <c r="I63" s="343">
        <f t="shared" si="0"/>
        <v>0</v>
      </c>
      <c r="J63" s="344">
        <f t="shared" si="1"/>
        <v>0</v>
      </c>
      <c r="K63" s="344">
        <f t="shared" si="2"/>
        <v>0</v>
      </c>
    </row>
    <row r="64" spans="1:11" ht="16" thickBot="1" x14ac:dyDescent="0.4">
      <c r="A64" s="4"/>
      <c r="B64" s="154" t="str">
        <f>'Sumário Alimentação|Catering'!B64</f>
        <v>Formação do pessoal</v>
      </c>
      <c r="C64" s="189" t="str">
        <f>'Sumário Alimentação|Catering'!F64</f>
        <v>Indicador social</v>
      </c>
      <c r="D64" s="230" t="str">
        <f>'Scan Alimentação|Catering'!G57</f>
        <v>Não aplicável</v>
      </c>
      <c r="E64" s="231">
        <f>'Scan Alimentação|Catering'!H57</f>
        <v>0</v>
      </c>
      <c r="F64" s="251">
        <f>'Scan Alimentação|Catering'!I57</f>
        <v>0</v>
      </c>
      <c r="G64" s="258">
        <f>'Scan Alimentação|Catering'!J57</f>
        <v>0</v>
      </c>
      <c r="H64" s="4"/>
      <c r="I64" s="343">
        <f t="shared" si="0"/>
        <v>0</v>
      </c>
      <c r="J64" s="344">
        <f t="shared" si="1"/>
        <v>0</v>
      </c>
      <c r="K64" s="344">
        <f t="shared" si="2"/>
        <v>0</v>
      </c>
    </row>
    <row r="65" spans="1:20" ht="27.5" customHeight="1" thickTop="1" x14ac:dyDescent="0.35">
      <c r="A65" s="4"/>
      <c r="B65" s="212"/>
      <c r="C65" s="212"/>
      <c r="D65" s="219"/>
      <c r="E65" s="187"/>
      <c r="F65" s="187"/>
      <c r="G65" s="187"/>
      <c r="H65" s="4"/>
      <c r="I65" s="1"/>
      <c r="J65" s="345"/>
      <c r="K65" s="345"/>
    </row>
    <row r="66" spans="1:20" ht="30.5" customHeight="1" thickBot="1" x14ac:dyDescent="0.4">
      <c r="A66" s="4"/>
      <c r="B66" s="143"/>
      <c r="C66" s="235" t="str">
        <f>'Sumário Alimentação|Catering'!C66</f>
        <v>Prevenção de resíduos alimentares</v>
      </c>
      <c r="D66" s="23"/>
      <c r="E66" s="205"/>
      <c r="F66" s="205"/>
      <c r="G66" s="205"/>
      <c r="H66" s="4"/>
      <c r="I66" s="1"/>
      <c r="J66" s="345"/>
      <c r="K66" s="345"/>
    </row>
    <row r="67" spans="1:20" ht="21" customHeight="1" thickTop="1" thickBot="1" x14ac:dyDescent="0.4">
      <c r="A67" s="4"/>
      <c r="B67" s="18" t="s">
        <v>3</v>
      </c>
      <c r="C67" s="240" t="s">
        <v>215</v>
      </c>
      <c r="D67" s="228" t="s">
        <v>209</v>
      </c>
      <c r="E67" s="248" t="s">
        <v>71</v>
      </c>
      <c r="F67" s="250" t="s">
        <v>191</v>
      </c>
      <c r="G67" s="249" t="s">
        <v>211</v>
      </c>
      <c r="H67" s="4"/>
      <c r="I67" s="1"/>
      <c r="J67" s="345"/>
      <c r="K67" s="345"/>
    </row>
    <row r="68" spans="1:20" ht="31" x14ac:dyDescent="0.35">
      <c r="A68" s="4"/>
      <c r="B68" s="154" t="str">
        <f>'Sumário Alimentação|Catering'!B68</f>
        <v xml:space="preserve">Prevenção de resíduos alimentares e de bebidas </v>
      </c>
      <c r="C68" s="189" t="str">
        <f>'Sumário Alimentação|Catering'!F68</f>
        <v>Economia Circular</v>
      </c>
      <c r="D68" s="229" t="str">
        <f>'Scan Alimentação|Catering'!G61</f>
        <v>Não aplicável</v>
      </c>
      <c r="E68" s="222">
        <f>'Scan Alimentação|Catering'!H61</f>
        <v>0</v>
      </c>
      <c r="F68" s="253">
        <f>'Scan Alimentação|Catering'!I61</f>
        <v>0</v>
      </c>
      <c r="G68" s="259">
        <f>'Scan Alimentação|Catering'!J61</f>
        <v>0</v>
      </c>
      <c r="H68" s="4"/>
      <c r="I68" s="343">
        <f t="shared" si="0"/>
        <v>0</v>
      </c>
      <c r="J68" s="344">
        <f t="shared" si="1"/>
        <v>0</v>
      </c>
      <c r="K68" s="344">
        <f t="shared" si="2"/>
        <v>0</v>
      </c>
      <c r="N68" s="20" t="s">
        <v>198</v>
      </c>
      <c r="O68" s="20" t="s">
        <v>199</v>
      </c>
      <c r="Q68" s="20" t="s">
        <v>775</v>
      </c>
      <c r="S68" s="20" t="s">
        <v>773</v>
      </c>
    </row>
    <row r="69" spans="1:20" ht="31" x14ac:dyDescent="0.35">
      <c r="A69" s="4"/>
      <c r="B69" s="154" t="str">
        <f>'Sumário Alimentação|Catering'!B69</f>
        <v>Redistribuição de produtos alimentares e bebidas</v>
      </c>
      <c r="C69" s="189" t="str">
        <f>'Sumário Alimentação|Catering'!F69</f>
        <v>Economia Circular</v>
      </c>
      <c r="D69" s="229" t="str">
        <f>'Scan Alimentação|Catering'!G62</f>
        <v>Não aplicável</v>
      </c>
      <c r="E69" s="222">
        <f>'Scan Alimentação|Catering'!H62</f>
        <v>0</v>
      </c>
      <c r="F69" s="253">
        <f>'Scan Alimentação|Catering'!I62</f>
        <v>0</v>
      </c>
      <c r="G69" s="254">
        <f>'Scan Alimentação|Catering'!J62</f>
        <v>0</v>
      </c>
      <c r="H69" s="4"/>
      <c r="I69" s="343">
        <f t="shared" si="0"/>
        <v>0</v>
      </c>
      <c r="J69" s="344">
        <f t="shared" si="1"/>
        <v>0</v>
      </c>
      <c r="K69" s="344">
        <f t="shared" si="2"/>
        <v>0</v>
      </c>
      <c r="M69" s="207" t="s">
        <v>774</v>
      </c>
      <c r="N69" s="225">
        <f>COUNTIF($C$27:$C$88,"Ambiente")</f>
        <v>14</v>
      </c>
      <c r="O69" s="226">
        <f>N69*100/$N$76</f>
        <v>45.161290322580648</v>
      </c>
      <c r="P69" s="224">
        <f>I28+I32+I36+I37+I42+I43+I46+I63+I73+I78+I79+I83+I84+I88</f>
        <v>0</v>
      </c>
      <c r="Q69" s="224">
        <f>J28+J32+J36+J37+J42+J43+J46+J63+J73+J78+J79+J83+J84+J88</f>
        <v>0</v>
      </c>
      <c r="R69" s="227" t="e">
        <f t="shared" ref="R69:R74" si="3">Q69*100/P69</f>
        <v>#DIV/0!</v>
      </c>
      <c r="S69" s="224">
        <f>K28+K32+K36+K37+K42+K43+K46+K63+K73+K78+K79+K83+K84+K88</f>
        <v>0</v>
      </c>
      <c r="T69" s="227" t="e">
        <f t="shared" ref="T69:T74" si="4">S69*100/P69</f>
        <v>#DIV/0!</v>
      </c>
    </row>
    <row r="70" spans="1:20" ht="15.5" x14ac:dyDescent="0.35">
      <c r="A70" s="4"/>
      <c r="B70" s="154" t="str">
        <f>'Sumário Alimentação|Catering'!B70</f>
        <v>Prevenção de outros resíduos</v>
      </c>
      <c r="C70" s="189" t="str">
        <f>'Sumário Alimentação|Catering'!F70</f>
        <v>Economia Circular</v>
      </c>
      <c r="D70" s="229" t="str">
        <f>'Scan Alimentação|Catering'!G63</f>
        <v>Não aplicável</v>
      </c>
      <c r="E70" s="222">
        <f>'Scan Alimentação|Catering'!H63</f>
        <v>0</v>
      </c>
      <c r="F70" s="253">
        <f>'Scan Alimentação|Catering'!I63</f>
        <v>0</v>
      </c>
      <c r="G70" s="254">
        <f>'Scan Alimentação|Catering'!J63</f>
        <v>0</v>
      </c>
      <c r="H70" s="4"/>
      <c r="I70" s="343">
        <f t="shared" si="0"/>
        <v>0</v>
      </c>
      <c r="J70" s="344">
        <f t="shared" si="1"/>
        <v>0</v>
      </c>
      <c r="K70" s="344">
        <f t="shared" si="2"/>
        <v>0</v>
      </c>
      <c r="M70" s="207" t="s">
        <v>464</v>
      </c>
      <c r="N70" s="225">
        <f>COUNTIF($C$27:$C$88,"Economia Circular")</f>
        <v>7</v>
      </c>
      <c r="O70" s="226">
        <f t="shared" ref="O70:O74" si="5">N70*100/$N$76</f>
        <v>22.580645161290324</v>
      </c>
      <c r="P70" s="224">
        <f>I54+I68+I69+I70+I71+I72+I74</f>
        <v>0</v>
      </c>
      <c r="Q70" s="224">
        <f>J54+J68+J69+J70+J71+J72+J74</f>
        <v>0</v>
      </c>
      <c r="R70" s="227" t="e">
        <f t="shared" si="3"/>
        <v>#DIV/0!</v>
      </c>
      <c r="S70" s="224">
        <f>K54+K68+K69+K70+K71+K72+K74</f>
        <v>0</v>
      </c>
      <c r="T70" s="227" t="e">
        <f t="shared" si="4"/>
        <v>#DIV/0!</v>
      </c>
    </row>
    <row r="71" spans="1:20" ht="31" x14ac:dyDescent="0.35">
      <c r="A71" s="4"/>
      <c r="B71" s="154" t="str">
        <f>'Sumário Alimentação|Catering'!B71</f>
        <v>Separação e eliminação de resíduos</v>
      </c>
      <c r="C71" s="189" t="str">
        <f>'Sumário Alimentação|Catering'!F71</f>
        <v>Economia Circular</v>
      </c>
      <c r="D71" s="229" t="str">
        <f>'Scan Alimentação|Catering'!G64</f>
        <v>Não aplicável</v>
      </c>
      <c r="E71" s="222">
        <f>'Scan Alimentação|Catering'!H64</f>
        <v>0</v>
      </c>
      <c r="F71" s="253">
        <f>'Scan Alimentação|Catering'!I64</f>
        <v>0</v>
      </c>
      <c r="G71" s="254">
        <f>'Scan Alimentação|Catering'!J64</f>
        <v>0</v>
      </c>
      <c r="H71" s="4"/>
      <c r="I71" s="343">
        <f t="shared" si="0"/>
        <v>0</v>
      </c>
      <c r="J71" s="344">
        <f t="shared" si="1"/>
        <v>0</v>
      </c>
      <c r="K71" s="344">
        <f t="shared" si="2"/>
        <v>0</v>
      </c>
      <c r="M71" s="207" t="s">
        <v>297</v>
      </c>
      <c r="N71" s="225">
        <f>COUNTIF($C$27:$C$88,"Biodiversidade")</f>
        <v>3</v>
      </c>
      <c r="O71" s="226">
        <f t="shared" si="5"/>
        <v>9.67741935483871</v>
      </c>
      <c r="P71" s="224">
        <f>I45+I44+I49</f>
        <v>0</v>
      </c>
      <c r="Q71" s="224">
        <f>J45+J44+J49</f>
        <v>0</v>
      </c>
      <c r="R71" s="227" t="e">
        <f t="shared" si="3"/>
        <v>#DIV/0!</v>
      </c>
      <c r="S71" s="224">
        <f>K45+K44+K49</f>
        <v>0</v>
      </c>
      <c r="T71" s="227" t="e">
        <f t="shared" si="4"/>
        <v>#DIV/0!</v>
      </c>
    </row>
    <row r="72" spans="1:20" ht="31" x14ac:dyDescent="0.35">
      <c r="A72" s="4"/>
      <c r="B72" s="154" t="str">
        <f>'Sumário Alimentação|Catering'!B72</f>
        <v>Redução de consumíveis descartáveis</v>
      </c>
      <c r="C72" s="189" t="str">
        <f>'Sumário Alimentação|Catering'!F72</f>
        <v>Economia Circular</v>
      </c>
      <c r="D72" s="229" t="str">
        <f>'Scan Alimentação|Catering'!G65</f>
        <v>Não aplicável</v>
      </c>
      <c r="E72" s="222">
        <f>'Scan Alimentação|Catering'!H65</f>
        <v>0</v>
      </c>
      <c r="F72" s="253">
        <f>'Scan Alimentação|Catering'!I65</f>
        <v>0</v>
      </c>
      <c r="G72" s="254">
        <f>'Scan Alimentação|Catering'!J65</f>
        <v>0</v>
      </c>
      <c r="H72" s="4"/>
      <c r="I72" s="343">
        <f t="shared" si="0"/>
        <v>0</v>
      </c>
      <c r="J72" s="344">
        <f t="shared" si="1"/>
        <v>0</v>
      </c>
      <c r="K72" s="344">
        <f t="shared" si="2"/>
        <v>0</v>
      </c>
      <c r="M72" s="207" t="s">
        <v>771</v>
      </c>
      <c r="N72" s="225">
        <f>COUNTIF($C$27:$C$88,"Indicador social")</f>
        <v>4</v>
      </c>
      <c r="O72" s="226">
        <f t="shared" si="5"/>
        <v>12.903225806451612</v>
      </c>
      <c r="P72" s="224">
        <f>I38+I50+I27+I64</f>
        <v>0</v>
      </c>
      <c r="Q72" s="224">
        <f>J38+J50+J27+J64</f>
        <v>0</v>
      </c>
      <c r="R72" s="227" t="e">
        <f t="shared" si="3"/>
        <v>#DIV/0!</v>
      </c>
      <c r="S72" s="224">
        <f>K38+K50+K27+K64</f>
        <v>0</v>
      </c>
      <c r="T72" s="227" t="e">
        <f t="shared" si="4"/>
        <v>#DIV/0!</v>
      </c>
    </row>
    <row r="73" spans="1:20" ht="31" x14ac:dyDescent="0.35">
      <c r="A73" s="4"/>
      <c r="B73" s="154" t="str">
        <f>'Sumário Alimentação|Catering'!B73</f>
        <v xml:space="preserve">Utilização de detergentes ecológicos </v>
      </c>
      <c r="C73" s="189" t="str">
        <f>'Sumário Alimentação|Catering'!F73</f>
        <v>Ambiente</v>
      </c>
      <c r="D73" s="229" t="str">
        <f>'Scan Alimentação|Catering'!G66</f>
        <v>Não aplicável</v>
      </c>
      <c r="E73" s="222">
        <f>'Scan Alimentação|Catering'!H66</f>
        <v>0</v>
      </c>
      <c r="F73" s="253">
        <f>'Scan Alimentação|Catering'!I66</f>
        <v>0</v>
      </c>
      <c r="G73" s="254">
        <f>'Scan Alimentação|Catering'!J66</f>
        <v>0</v>
      </c>
      <c r="H73" s="4"/>
      <c r="I73" s="343">
        <f t="shared" si="0"/>
        <v>0</v>
      </c>
      <c r="J73" s="344">
        <f t="shared" si="1"/>
        <v>0</v>
      </c>
      <c r="K73" s="344">
        <f t="shared" si="2"/>
        <v>0</v>
      </c>
      <c r="M73" s="207" t="s">
        <v>605</v>
      </c>
      <c r="N73" s="225">
        <f>COUNTIF($C$27:$C$88,"Bem estar animal")</f>
        <v>2</v>
      </c>
      <c r="O73" s="226">
        <f t="shared" si="5"/>
        <v>6.4516129032258061</v>
      </c>
      <c r="P73" s="224">
        <f>I47+I48</f>
        <v>0</v>
      </c>
      <c r="Q73" s="224">
        <f>J47+J48</f>
        <v>0</v>
      </c>
      <c r="R73" s="227" t="e">
        <f t="shared" si="3"/>
        <v>#DIV/0!</v>
      </c>
      <c r="S73" s="224">
        <f>K47+K48</f>
        <v>0</v>
      </c>
      <c r="T73" s="227" t="e">
        <f t="shared" si="4"/>
        <v>#DIV/0!</v>
      </c>
    </row>
    <row r="74" spans="1:20" ht="31.5" thickBot="1" x14ac:dyDescent="0.4">
      <c r="A74" s="4"/>
      <c r="B74" s="154" t="str">
        <f>'Sumário Alimentação|Catering'!B74</f>
        <v>Redução de utilização de papel de cozinha</v>
      </c>
      <c r="C74" s="189" t="str">
        <f>'Sumário Alimentação|Catering'!F74</f>
        <v>Economia Circular</v>
      </c>
      <c r="D74" s="268" t="str">
        <f>'Scan Alimentação|Catering'!G67</f>
        <v>Não aplicável</v>
      </c>
      <c r="E74" s="231">
        <f>'Scan Alimentação|Catering'!H67</f>
        <v>0</v>
      </c>
      <c r="F74" s="251">
        <f>'Scan Alimentação|Catering'!I67</f>
        <v>0</v>
      </c>
      <c r="G74" s="256">
        <f>'Scan Alimentação|Catering'!J67</f>
        <v>0</v>
      </c>
      <c r="H74" s="4"/>
      <c r="I74" s="343">
        <f t="shared" si="0"/>
        <v>0</v>
      </c>
      <c r="J74" s="344">
        <f t="shared" si="1"/>
        <v>0</v>
      </c>
      <c r="K74" s="344">
        <f t="shared" si="2"/>
        <v>0</v>
      </c>
      <c r="M74" s="207" t="s">
        <v>736</v>
      </c>
      <c r="N74" s="225">
        <f>COUNTIF($C$27:$C$88,"Outros")</f>
        <v>1</v>
      </c>
      <c r="O74" s="226">
        <f t="shared" si="5"/>
        <v>3.225806451612903</v>
      </c>
      <c r="P74" s="224">
        <f>I58</f>
        <v>0</v>
      </c>
      <c r="Q74" s="224">
        <f>J58</f>
        <v>0</v>
      </c>
      <c r="R74" s="227" t="e">
        <f t="shared" si="3"/>
        <v>#DIV/0!</v>
      </c>
      <c r="S74" s="224">
        <f>K58</f>
        <v>0</v>
      </c>
      <c r="T74" s="227" t="e">
        <f t="shared" si="4"/>
        <v>#DIV/0!</v>
      </c>
    </row>
    <row r="75" spans="1:20" ht="28.5" customHeight="1" thickTop="1" x14ac:dyDescent="0.35">
      <c r="A75" s="4"/>
      <c r="B75" s="212"/>
      <c r="C75" s="212"/>
      <c r="D75" s="219"/>
      <c r="E75" s="187"/>
      <c r="F75" s="187"/>
      <c r="G75" s="187"/>
      <c r="H75" s="4"/>
      <c r="I75" s="1"/>
      <c r="J75" s="345"/>
      <c r="K75" s="345"/>
    </row>
    <row r="76" spans="1:20" ht="29.25" customHeight="1" thickBot="1" x14ac:dyDescent="0.6">
      <c r="A76" s="4"/>
      <c r="B76" s="144"/>
      <c r="C76" s="238" t="str">
        <f>'Sumário Alimentação|Catering'!C76</f>
        <v>Consumo de água e energia nas cozinhas</v>
      </c>
      <c r="D76" s="239"/>
      <c r="E76" s="237"/>
      <c r="F76" s="237"/>
      <c r="G76" s="237"/>
      <c r="H76" s="4"/>
      <c r="I76" s="1"/>
      <c r="J76" s="345"/>
      <c r="K76" s="345"/>
      <c r="M76" s="207" t="s">
        <v>197</v>
      </c>
      <c r="N76">
        <f>SUM(N69:N74)</f>
        <v>31</v>
      </c>
      <c r="O76">
        <f>SUM(O69:O74)</f>
        <v>100</v>
      </c>
    </row>
    <row r="77" spans="1:20" ht="21.75" customHeight="1" thickTop="1" thickBot="1" x14ac:dyDescent="0.4">
      <c r="A77" s="4"/>
      <c r="B77" s="18" t="s">
        <v>3</v>
      </c>
      <c r="C77" s="240" t="s">
        <v>215</v>
      </c>
      <c r="D77" s="228" t="s">
        <v>209</v>
      </c>
      <c r="E77" s="248" t="s">
        <v>71</v>
      </c>
      <c r="F77" s="250" t="s">
        <v>191</v>
      </c>
      <c r="G77" s="249" t="s">
        <v>211</v>
      </c>
      <c r="H77" s="4"/>
      <c r="I77" s="1"/>
      <c r="J77" s="345"/>
      <c r="K77" s="345"/>
    </row>
    <row r="78" spans="1:20" ht="31" x14ac:dyDescent="0.35">
      <c r="A78" s="4"/>
      <c r="B78" s="44" t="str">
        <f>'Sumário Alimentação|Catering'!B78</f>
        <v>Consumo de água e energia nas cozinhas</v>
      </c>
      <c r="C78" s="189" t="str">
        <f>'Sumário Alimentação|Catering'!F78</f>
        <v>Ambiente</v>
      </c>
      <c r="D78" s="229" t="str">
        <f>'Scan Alimentação|Catering'!G71</f>
        <v>Não aplicável</v>
      </c>
      <c r="E78" s="222">
        <f>'Scan Alimentação|Catering'!H71</f>
        <v>0</v>
      </c>
      <c r="F78" s="253">
        <f>'Scan Alimentação|Catering'!I71</f>
        <v>0</v>
      </c>
      <c r="G78" s="255">
        <f>'Scan Alimentação|Catering'!J71</f>
        <v>0</v>
      </c>
      <c r="H78" s="4"/>
      <c r="I78" s="343">
        <f t="shared" si="0"/>
        <v>0</v>
      </c>
      <c r="J78" s="344">
        <f t="shared" si="1"/>
        <v>0</v>
      </c>
      <c r="K78" s="344">
        <f t="shared" si="2"/>
        <v>0</v>
      </c>
    </row>
    <row r="79" spans="1:20" ht="31.5" thickBot="1" x14ac:dyDescent="0.4">
      <c r="A79" s="4"/>
      <c r="B79" s="44" t="str">
        <f>'Sumário Alimentação|Catering'!B79</f>
        <v>Fornecimento de água potável com impacte reduzido</v>
      </c>
      <c r="C79" s="189" t="str">
        <f>'Sumário Alimentação|Catering'!F79</f>
        <v>Ambiente</v>
      </c>
      <c r="D79" s="230" t="str">
        <f>'Scan Alimentação|Catering'!G72</f>
        <v>Não aplicável</v>
      </c>
      <c r="E79" s="231">
        <f>'Scan Alimentação|Catering'!H72</f>
        <v>0</v>
      </c>
      <c r="F79" s="251">
        <f>'Scan Alimentação|Catering'!I72</f>
        <v>0</v>
      </c>
      <c r="G79" s="256">
        <f>'Scan Alimentação|Catering'!J72</f>
        <v>0</v>
      </c>
      <c r="H79" s="4"/>
      <c r="I79" s="343">
        <f t="shared" si="0"/>
        <v>0</v>
      </c>
      <c r="J79" s="344">
        <f t="shared" si="1"/>
        <v>0</v>
      </c>
      <c r="K79" s="344">
        <f t="shared" si="2"/>
        <v>0</v>
      </c>
    </row>
    <row r="80" spans="1:20" ht="26.75" customHeight="1" thickTop="1" x14ac:dyDescent="0.35">
      <c r="A80" s="4"/>
      <c r="B80" s="213"/>
      <c r="C80" s="213"/>
      <c r="D80" s="221"/>
      <c r="E80" s="160"/>
      <c r="F80" s="160"/>
      <c r="G80" s="160"/>
      <c r="H80" s="4"/>
      <c r="I80" s="1"/>
      <c r="J80" s="345"/>
      <c r="K80" s="345"/>
    </row>
    <row r="81" spans="1:11" ht="29" customHeight="1" thickBot="1" x14ac:dyDescent="0.6">
      <c r="A81" s="4"/>
      <c r="B81" s="144"/>
      <c r="C81" s="238" t="str">
        <f>'Sumário Alimentação|Catering'!C81</f>
        <v>Transporte &amp; logística</v>
      </c>
      <c r="D81" s="239"/>
      <c r="E81" s="237"/>
      <c r="F81" s="237"/>
      <c r="G81" s="237"/>
      <c r="H81" s="4"/>
      <c r="I81" s="1"/>
      <c r="J81" s="345"/>
      <c r="K81" s="345"/>
    </row>
    <row r="82" spans="1:11" ht="23.75" customHeight="1" thickTop="1" thickBot="1" x14ac:dyDescent="0.4">
      <c r="A82" s="4"/>
      <c r="B82" s="18" t="s">
        <v>3</v>
      </c>
      <c r="C82" s="240" t="s">
        <v>215</v>
      </c>
      <c r="D82" s="228" t="s">
        <v>209</v>
      </c>
      <c r="E82" s="248" t="s">
        <v>71</v>
      </c>
      <c r="F82" s="250" t="s">
        <v>191</v>
      </c>
      <c r="G82" s="249" t="s">
        <v>211</v>
      </c>
      <c r="H82" s="4"/>
      <c r="I82" s="1"/>
      <c r="J82" s="345"/>
      <c r="K82" s="345"/>
    </row>
    <row r="83" spans="1:11" ht="31" x14ac:dyDescent="0.35">
      <c r="A83" s="4"/>
      <c r="B83" s="154" t="str">
        <f>'Sumário Alimentação|Catering'!B83</f>
        <v>Redução do consumo de combustíveis</v>
      </c>
      <c r="C83" s="189" t="str">
        <f>'Sumário Alimentação|Catering'!F83</f>
        <v>Ambiente</v>
      </c>
      <c r="D83" s="229" t="str">
        <f>'Scan Alimentação|Catering'!G76</f>
        <v>Não aplicável</v>
      </c>
      <c r="E83" s="222">
        <f>'Scan Alimentação|Catering'!H76</f>
        <v>0</v>
      </c>
      <c r="F83" s="253">
        <f>'Scan Alimentação|Catering'!I76</f>
        <v>0</v>
      </c>
      <c r="G83" s="255">
        <f>'Scan Alimentação|Catering'!J76</f>
        <v>0</v>
      </c>
      <c r="H83" s="4"/>
      <c r="I83" s="343">
        <f t="shared" si="0"/>
        <v>0</v>
      </c>
      <c r="J83" s="344">
        <f t="shared" si="1"/>
        <v>0</v>
      </c>
      <c r="K83" s="344">
        <f t="shared" si="2"/>
        <v>0</v>
      </c>
    </row>
    <row r="84" spans="1:11" ht="16" thickBot="1" x14ac:dyDescent="0.4">
      <c r="A84" s="4"/>
      <c r="B84" s="44" t="str">
        <f>'Sumário Alimentação|Catering'!B85</f>
        <v xml:space="preserve">Redução das emissões de gases </v>
      </c>
      <c r="C84" s="189" t="str">
        <f>'Sumário Alimentação|Catering'!F85</f>
        <v>Ambiente</v>
      </c>
      <c r="D84" s="230" t="str">
        <f>'Scan Alimentação|Catering'!G77</f>
        <v>Não aplicável</v>
      </c>
      <c r="E84" s="231">
        <f>'Scan Alimentação|Catering'!H77</f>
        <v>0</v>
      </c>
      <c r="F84" s="251">
        <f>'Scan Alimentação|Catering'!I77</f>
        <v>0</v>
      </c>
      <c r="G84" s="256">
        <f>'Scan Alimentação|Catering'!J77</f>
        <v>0</v>
      </c>
      <c r="H84" s="4"/>
      <c r="I84" s="343">
        <f t="shared" si="0"/>
        <v>0</v>
      </c>
      <c r="J84" s="344">
        <f t="shared" si="1"/>
        <v>0</v>
      </c>
      <c r="K84" s="344">
        <f t="shared" si="2"/>
        <v>0</v>
      </c>
    </row>
    <row r="85" spans="1:11" ht="30.5" customHeight="1" thickTop="1" x14ac:dyDescent="0.35">
      <c r="A85" s="4"/>
      <c r="B85" s="213"/>
      <c r="C85" s="213"/>
      <c r="D85" s="221"/>
      <c r="E85" s="160"/>
      <c r="F85" s="160"/>
      <c r="G85" s="160"/>
      <c r="H85" s="4"/>
      <c r="I85" s="1"/>
      <c r="J85" s="345"/>
      <c r="K85" s="345"/>
    </row>
    <row r="86" spans="1:11" ht="28.25" customHeight="1" thickBot="1" x14ac:dyDescent="0.6">
      <c r="A86" s="4"/>
      <c r="B86" s="144"/>
      <c r="C86" s="238" t="str">
        <f>'Sumário Alimentação|Catering'!C87</f>
        <v>Medidas gestão ambiental</v>
      </c>
      <c r="D86" s="239"/>
      <c r="E86" s="237"/>
      <c r="F86" s="237"/>
      <c r="G86" s="237"/>
      <c r="H86" s="4"/>
      <c r="I86" s="1"/>
      <c r="J86" s="345"/>
      <c r="K86" s="345"/>
    </row>
    <row r="87" spans="1:11" ht="19.5" customHeight="1" thickTop="1" thickBot="1" x14ac:dyDescent="0.4">
      <c r="A87" s="4"/>
      <c r="B87" s="18" t="s">
        <v>3</v>
      </c>
      <c r="C87" s="240" t="s">
        <v>215</v>
      </c>
      <c r="D87" s="228" t="s">
        <v>209</v>
      </c>
      <c r="E87" s="248" t="s">
        <v>71</v>
      </c>
      <c r="F87" s="250" t="s">
        <v>191</v>
      </c>
      <c r="G87" s="249" t="s">
        <v>211</v>
      </c>
      <c r="H87" s="4"/>
      <c r="I87" s="1"/>
      <c r="J87" s="345"/>
      <c r="K87" s="345"/>
    </row>
    <row r="88" spans="1:11" ht="31.5" thickBot="1" x14ac:dyDescent="0.4">
      <c r="A88" s="4"/>
      <c r="B88" s="154" t="str">
        <f>'Sumário Alimentação|Catering'!B89</f>
        <v xml:space="preserve">Medidas e práticas de gestão ambiental </v>
      </c>
      <c r="C88" s="189" t="str">
        <f>'Sumário Alimentação|Catering'!F89</f>
        <v>Ambiente</v>
      </c>
      <c r="D88" s="230" t="str">
        <f>'Scan Alimentação|Catering'!G81</f>
        <v>Não aplicável</v>
      </c>
      <c r="E88" s="231">
        <f>'Scan Alimentação|Catering'!H81</f>
        <v>0</v>
      </c>
      <c r="F88" s="251">
        <f>'Scan Alimentação|Catering'!I81</f>
        <v>0</v>
      </c>
      <c r="G88" s="257">
        <f>'Scan Alimentação|Catering'!J81</f>
        <v>0</v>
      </c>
      <c r="H88" s="4"/>
      <c r="I88" s="343">
        <f t="shared" si="0"/>
        <v>0</v>
      </c>
      <c r="J88" s="344">
        <f t="shared" si="1"/>
        <v>0</v>
      </c>
      <c r="K88" s="344">
        <f t="shared" si="2"/>
        <v>0</v>
      </c>
    </row>
    <row r="89" spans="1:11" ht="15" thickTop="1" x14ac:dyDescent="0.35">
      <c r="A89" s="4"/>
      <c r="B89" s="4"/>
      <c r="C89" s="4"/>
      <c r="D89" s="4"/>
      <c r="E89" s="4"/>
      <c r="F89" s="4"/>
      <c r="G89" s="4"/>
      <c r="H89" s="4"/>
    </row>
    <row r="90" spans="1:11" x14ac:dyDescent="0.35">
      <c r="A90" s="4"/>
      <c r="B90" s="4"/>
      <c r="C90" s="4"/>
      <c r="D90" s="4"/>
      <c r="E90" s="4"/>
      <c r="F90" s="4"/>
      <c r="G90" s="4"/>
      <c r="H90" s="4"/>
    </row>
    <row r="91" spans="1:11" x14ac:dyDescent="0.35">
      <c r="A91" s="4"/>
      <c r="B91" s="4"/>
      <c r="C91" s="4"/>
      <c r="D91" s="4"/>
      <c r="E91" s="4"/>
      <c r="F91" s="4"/>
      <c r="G91" s="4"/>
      <c r="H91" s="4"/>
    </row>
    <row r="93" spans="1:11" ht="21" x14ac:dyDescent="0.5">
      <c r="B93" s="156"/>
    </row>
  </sheetData>
  <sheetProtection algorithmName="SHA-512" hashValue="n78IikOAh6Ua4lhCHjpztPXv5Z0/PRescPm77BUyC6U87kbFsh8Hexm1yaHdCEjt+8WMgMFjuzKeGJpYrtC63A==" saltValue="rg8CAmUK8XTki/k/pdN9UA==" spinCount="100000" sheet="1" objects="1" scenarios="1"/>
  <mergeCells count="8">
    <mergeCell ref="C25:G25"/>
    <mergeCell ref="B24:C24"/>
    <mergeCell ref="B10:G14"/>
    <mergeCell ref="B16:C20"/>
    <mergeCell ref="B21:C21"/>
    <mergeCell ref="D21:E21"/>
    <mergeCell ref="F21:G21"/>
    <mergeCell ref="B22:C22"/>
  </mergeCells>
  <conditionalFormatting sqref="E68:F74 G58">
    <cfRule type="cellIs" dxfId="184" priority="165" operator="equal">
      <formula>"N.A."</formula>
    </cfRule>
    <cfRule type="cellIs" dxfId="183" priority="168" operator="equal">
      <formula>"Yes"</formula>
    </cfRule>
    <cfRule type="containsText" dxfId="182" priority="169" operator="containsText" text="No">
      <formula>NOT(ISERROR(SEARCH("No",E58)))</formula>
    </cfRule>
  </conditionalFormatting>
  <conditionalFormatting sqref="F68:F74 G58">
    <cfRule type="cellIs" dxfId="181" priority="166" operator="equal">
      <formula>"Yes"</formula>
    </cfRule>
    <cfRule type="cellIs" dxfId="180" priority="167" operator="equal">
      <formula>"No"</formula>
    </cfRule>
  </conditionalFormatting>
  <conditionalFormatting sqref="D68:D74">
    <cfRule type="cellIs" dxfId="179" priority="163" operator="equal">
      <formula>"Not Applicable"</formula>
    </cfRule>
    <cfRule type="cellIs" dxfId="178" priority="164" operator="equal">
      <formula>"Applicable"</formula>
    </cfRule>
  </conditionalFormatting>
  <conditionalFormatting sqref="D88">
    <cfRule type="cellIs" dxfId="177" priority="137" operator="equal">
      <formula>"Not Applicable"</formula>
    </cfRule>
    <cfRule type="cellIs" dxfId="176" priority="138" operator="equal">
      <formula>"Applicable"</formula>
    </cfRule>
  </conditionalFormatting>
  <conditionalFormatting sqref="D36:D38">
    <cfRule type="cellIs" dxfId="175" priority="159" operator="equal">
      <formula>"Not Applicable"</formula>
    </cfRule>
    <cfRule type="cellIs" dxfId="174" priority="160" operator="equal">
      <formula>"Applicable"</formula>
    </cfRule>
  </conditionalFormatting>
  <conditionalFormatting sqref="D42:D50">
    <cfRule type="cellIs" dxfId="173" priority="157" operator="equal">
      <formula>"Not Applicable"</formula>
    </cfRule>
    <cfRule type="cellIs" dxfId="172" priority="158" operator="equal">
      <formula>"Applicable"</formula>
    </cfRule>
  </conditionalFormatting>
  <conditionalFormatting sqref="D54">
    <cfRule type="cellIs" dxfId="171" priority="155" operator="equal">
      <formula>"Not Applicable"</formula>
    </cfRule>
    <cfRule type="cellIs" dxfId="170" priority="156" operator="equal">
      <formula>"Applicable"</formula>
    </cfRule>
  </conditionalFormatting>
  <conditionalFormatting sqref="D58">
    <cfRule type="cellIs" dxfId="169" priority="151" operator="equal">
      <formula>"Not Applicable"</formula>
    </cfRule>
    <cfRule type="cellIs" dxfId="168" priority="152" operator="equal">
      <formula>"Applicable"</formula>
    </cfRule>
  </conditionalFormatting>
  <conditionalFormatting sqref="D63">
    <cfRule type="cellIs" dxfId="167" priority="149" operator="equal">
      <formula>"Not Applicable"</formula>
    </cfRule>
    <cfRule type="cellIs" dxfId="166" priority="150" operator="equal">
      <formula>"Applicable"</formula>
    </cfRule>
  </conditionalFormatting>
  <conditionalFormatting sqref="D64">
    <cfRule type="cellIs" dxfId="165" priority="147" operator="equal">
      <formula>"Not Applicable"</formula>
    </cfRule>
    <cfRule type="cellIs" dxfId="164" priority="148" operator="equal">
      <formula>"Applicable"</formula>
    </cfRule>
  </conditionalFormatting>
  <conditionalFormatting sqref="D78">
    <cfRule type="cellIs" dxfId="163" priority="145" operator="equal">
      <formula>"Not Applicable"</formula>
    </cfRule>
    <cfRule type="cellIs" dxfId="162" priority="146" operator="equal">
      <formula>"Applicable"</formula>
    </cfRule>
  </conditionalFormatting>
  <conditionalFormatting sqref="D79">
    <cfRule type="cellIs" dxfId="161" priority="143" operator="equal">
      <formula>"Not Applicable"</formula>
    </cfRule>
    <cfRule type="cellIs" dxfId="160" priority="144" operator="equal">
      <formula>"Applicable"</formula>
    </cfRule>
  </conditionalFormatting>
  <conditionalFormatting sqref="D83">
    <cfRule type="cellIs" dxfId="159" priority="141" operator="equal">
      <formula>"Not Applicable"</formula>
    </cfRule>
    <cfRule type="cellIs" dxfId="158" priority="142" operator="equal">
      <formula>"Applicable"</formula>
    </cfRule>
  </conditionalFormatting>
  <conditionalFormatting sqref="D84">
    <cfRule type="cellIs" dxfId="157" priority="139" operator="equal">
      <formula>"Not Applicable"</formula>
    </cfRule>
    <cfRule type="cellIs" dxfId="156" priority="140" operator="equal">
      <formula>"Applicable"</formula>
    </cfRule>
  </conditionalFormatting>
  <conditionalFormatting sqref="E36:F38">
    <cfRule type="cellIs" dxfId="155" priority="127" operator="equal">
      <formula>"N.A."</formula>
    </cfRule>
    <cfRule type="cellIs" dxfId="154" priority="130" operator="equal">
      <formula>"Yes"</formula>
    </cfRule>
    <cfRule type="containsText" dxfId="153" priority="131" operator="containsText" text="No">
      <formula>NOT(ISERROR(SEARCH("No",E36)))</formula>
    </cfRule>
  </conditionalFormatting>
  <conditionalFormatting sqref="F36:F38">
    <cfRule type="cellIs" dxfId="152" priority="128" operator="equal">
      <formula>"Yes"</formula>
    </cfRule>
    <cfRule type="cellIs" dxfId="151" priority="129" operator="equal">
      <formula>"No"</formula>
    </cfRule>
  </conditionalFormatting>
  <conditionalFormatting sqref="E42:F50">
    <cfRule type="cellIs" dxfId="150" priority="122" operator="equal">
      <formula>"N.A."</formula>
    </cfRule>
    <cfRule type="cellIs" dxfId="149" priority="125" operator="equal">
      <formula>"Yes"</formula>
    </cfRule>
    <cfRule type="containsText" dxfId="148" priority="126" operator="containsText" text="No">
      <formula>NOT(ISERROR(SEARCH("No",E42)))</formula>
    </cfRule>
  </conditionalFormatting>
  <conditionalFormatting sqref="F42:F50">
    <cfRule type="cellIs" dxfId="147" priority="123" operator="equal">
      <formula>"Yes"</formula>
    </cfRule>
    <cfRule type="cellIs" dxfId="146" priority="124" operator="equal">
      <formula>"No"</formula>
    </cfRule>
  </conditionalFormatting>
  <conditionalFormatting sqref="E54:F54">
    <cfRule type="cellIs" dxfId="145" priority="117" operator="equal">
      <formula>"N.A."</formula>
    </cfRule>
    <cfRule type="cellIs" dxfId="144" priority="120" operator="equal">
      <formula>"Yes"</formula>
    </cfRule>
    <cfRule type="containsText" dxfId="143" priority="121" operator="containsText" text="No">
      <formula>NOT(ISERROR(SEARCH("No",E54)))</formula>
    </cfRule>
  </conditionalFormatting>
  <conditionalFormatting sqref="F54">
    <cfRule type="cellIs" dxfId="142" priority="118" operator="equal">
      <formula>"Yes"</formula>
    </cfRule>
    <cfRule type="cellIs" dxfId="141" priority="119" operator="equal">
      <formula>"No"</formula>
    </cfRule>
  </conditionalFormatting>
  <conditionalFormatting sqref="E58:F58">
    <cfRule type="cellIs" dxfId="140" priority="107" operator="equal">
      <formula>"N.A."</formula>
    </cfRule>
    <cfRule type="cellIs" dxfId="139" priority="110" operator="equal">
      <formula>"Yes"</formula>
    </cfRule>
    <cfRule type="containsText" dxfId="138" priority="111" operator="containsText" text="No">
      <formula>NOT(ISERROR(SEARCH("No",E58)))</formula>
    </cfRule>
  </conditionalFormatting>
  <conditionalFormatting sqref="F58">
    <cfRule type="cellIs" dxfId="137" priority="108" operator="equal">
      <formula>"Yes"</formula>
    </cfRule>
    <cfRule type="cellIs" dxfId="136" priority="109" operator="equal">
      <formula>"No"</formula>
    </cfRule>
  </conditionalFormatting>
  <conditionalFormatting sqref="E63:F63">
    <cfRule type="cellIs" dxfId="135" priority="102" operator="equal">
      <formula>"N.A."</formula>
    </cfRule>
    <cfRule type="cellIs" dxfId="134" priority="105" operator="equal">
      <formula>"Yes"</formula>
    </cfRule>
    <cfRule type="containsText" dxfId="133" priority="106" operator="containsText" text="No">
      <formula>NOT(ISERROR(SEARCH("No",E63)))</formula>
    </cfRule>
  </conditionalFormatting>
  <conditionalFormatting sqref="F63">
    <cfRule type="cellIs" dxfId="132" priority="103" operator="equal">
      <formula>"Yes"</formula>
    </cfRule>
    <cfRule type="cellIs" dxfId="131" priority="104" operator="equal">
      <formula>"No"</formula>
    </cfRule>
  </conditionalFormatting>
  <conditionalFormatting sqref="E64:F64">
    <cfRule type="cellIs" dxfId="130" priority="97" operator="equal">
      <formula>"N.A."</formula>
    </cfRule>
    <cfRule type="cellIs" dxfId="129" priority="100" operator="equal">
      <formula>"Yes"</formula>
    </cfRule>
    <cfRule type="containsText" dxfId="128" priority="101" operator="containsText" text="No">
      <formula>NOT(ISERROR(SEARCH("No",E64)))</formula>
    </cfRule>
  </conditionalFormatting>
  <conditionalFormatting sqref="F64">
    <cfRule type="cellIs" dxfId="127" priority="98" operator="equal">
      <formula>"Yes"</formula>
    </cfRule>
    <cfRule type="cellIs" dxfId="126" priority="99" operator="equal">
      <formula>"No"</formula>
    </cfRule>
  </conditionalFormatting>
  <conditionalFormatting sqref="E78:F78">
    <cfRule type="cellIs" dxfId="125" priority="92" operator="equal">
      <formula>"N.A."</formula>
    </cfRule>
    <cfRule type="cellIs" dxfId="124" priority="95" operator="equal">
      <formula>"Yes"</formula>
    </cfRule>
    <cfRule type="containsText" dxfId="123" priority="96" operator="containsText" text="No">
      <formula>NOT(ISERROR(SEARCH("No",E78)))</formula>
    </cfRule>
  </conditionalFormatting>
  <conditionalFormatting sqref="F78">
    <cfRule type="cellIs" dxfId="122" priority="93" operator="equal">
      <formula>"Yes"</formula>
    </cfRule>
    <cfRule type="cellIs" dxfId="121" priority="94" operator="equal">
      <formula>"No"</formula>
    </cfRule>
  </conditionalFormatting>
  <conditionalFormatting sqref="E79:F79">
    <cfRule type="cellIs" dxfId="120" priority="87" operator="equal">
      <formula>"N.A."</formula>
    </cfRule>
    <cfRule type="cellIs" dxfId="119" priority="90" operator="equal">
      <formula>"Yes"</formula>
    </cfRule>
    <cfRule type="containsText" dxfId="118" priority="91" operator="containsText" text="No">
      <formula>NOT(ISERROR(SEARCH("No",E79)))</formula>
    </cfRule>
  </conditionalFormatting>
  <conditionalFormatting sqref="F79">
    <cfRule type="cellIs" dxfId="117" priority="88" operator="equal">
      <formula>"Yes"</formula>
    </cfRule>
    <cfRule type="cellIs" dxfId="116" priority="89" operator="equal">
      <formula>"No"</formula>
    </cfRule>
  </conditionalFormatting>
  <conditionalFormatting sqref="E83:F83">
    <cfRule type="cellIs" dxfId="115" priority="82" operator="equal">
      <formula>"N.A."</formula>
    </cfRule>
    <cfRule type="cellIs" dxfId="114" priority="85" operator="equal">
      <formula>"Yes"</formula>
    </cfRule>
    <cfRule type="containsText" dxfId="113" priority="86" operator="containsText" text="No">
      <formula>NOT(ISERROR(SEARCH("No",E83)))</formula>
    </cfRule>
  </conditionalFormatting>
  <conditionalFormatting sqref="F83">
    <cfRule type="cellIs" dxfId="112" priority="83" operator="equal">
      <formula>"Yes"</formula>
    </cfRule>
    <cfRule type="cellIs" dxfId="111" priority="84" operator="equal">
      <formula>"No"</formula>
    </cfRule>
  </conditionalFormatting>
  <conditionalFormatting sqref="E84:F84">
    <cfRule type="cellIs" dxfId="110" priority="77" operator="equal">
      <formula>"N.A."</formula>
    </cfRule>
    <cfRule type="cellIs" dxfId="109" priority="80" operator="equal">
      <formula>"Yes"</formula>
    </cfRule>
    <cfRule type="containsText" dxfId="108" priority="81" operator="containsText" text="No">
      <formula>NOT(ISERROR(SEARCH("No",E84)))</formula>
    </cfRule>
  </conditionalFormatting>
  <conditionalFormatting sqref="F84">
    <cfRule type="cellIs" dxfId="107" priority="78" operator="equal">
      <formula>"Yes"</formula>
    </cfRule>
    <cfRule type="cellIs" dxfId="106" priority="79" operator="equal">
      <formula>"No"</formula>
    </cfRule>
  </conditionalFormatting>
  <conditionalFormatting sqref="E88:G88">
    <cfRule type="cellIs" dxfId="105" priority="72" operator="equal">
      <formula>"N.A."</formula>
    </cfRule>
    <cfRule type="cellIs" dxfId="104" priority="75" operator="equal">
      <formula>"Yes"</formula>
    </cfRule>
    <cfRule type="containsText" dxfId="103" priority="76" operator="containsText" text="No">
      <formula>NOT(ISERROR(SEARCH("No",E88)))</formula>
    </cfRule>
  </conditionalFormatting>
  <conditionalFormatting sqref="F88:G88">
    <cfRule type="cellIs" dxfId="102" priority="73" operator="equal">
      <formula>"Yes"</formula>
    </cfRule>
    <cfRule type="cellIs" dxfId="101" priority="74" operator="equal">
      <formula>"No"</formula>
    </cfRule>
  </conditionalFormatting>
  <conditionalFormatting sqref="G36:G38">
    <cfRule type="cellIs" dxfId="100" priority="67" operator="equal">
      <formula>"N.A."</formula>
    </cfRule>
    <cfRule type="cellIs" dxfId="99" priority="70" operator="equal">
      <formula>"Yes"</formula>
    </cfRule>
    <cfRule type="containsText" dxfId="98" priority="71" operator="containsText" text="No">
      <formula>NOT(ISERROR(SEARCH("No",G36)))</formula>
    </cfRule>
  </conditionalFormatting>
  <conditionalFormatting sqref="G36:G38">
    <cfRule type="cellIs" dxfId="97" priority="68" operator="equal">
      <formula>"Yes"</formula>
    </cfRule>
    <cfRule type="cellIs" dxfId="96" priority="69" operator="equal">
      <formula>"No"</formula>
    </cfRule>
  </conditionalFormatting>
  <conditionalFormatting sqref="G42:G50">
    <cfRule type="cellIs" dxfId="95" priority="62" operator="equal">
      <formula>"N.A."</formula>
    </cfRule>
    <cfRule type="cellIs" dxfId="94" priority="65" operator="equal">
      <formula>"Yes"</formula>
    </cfRule>
    <cfRule type="containsText" dxfId="93" priority="66" operator="containsText" text="No">
      <formula>NOT(ISERROR(SEARCH("No",G42)))</formula>
    </cfRule>
  </conditionalFormatting>
  <conditionalFormatting sqref="G42:G50">
    <cfRule type="cellIs" dxfId="92" priority="63" operator="equal">
      <formula>"Yes"</formula>
    </cfRule>
    <cfRule type="cellIs" dxfId="91" priority="64" operator="equal">
      <formula>"No"</formula>
    </cfRule>
  </conditionalFormatting>
  <conditionalFormatting sqref="G54">
    <cfRule type="cellIs" dxfId="90" priority="57" operator="equal">
      <formula>"N.A."</formula>
    </cfRule>
    <cfRule type="cellIs" dxfId="89" priority="60" operator="equal">
      <formula>"Yes"</formula>
    </cfRule>
    <cfRule type="containsText" dxfId="88" priority="61" operator="containsText" text="No">
      <formula>NOT(ISERROR(SEARCH("No",G54)))</formula>
    </cfRule>
  </conditionalFormatting>
  <conditionalFormatting sqref="G54">
    <cfRule type="cellIs" dxfId="87" priority="58" operator="equal">
      <formula>"Yes"</formula>
    </cfRule>
    <cfRule type="cellIs" dxfId="86" priority="59" operator="equal">
      <formula>"No"</formula>
    </cfRule>
  </conditionalFormatting>
  <conditionalFormatting sqref="G63:G64">
    <cfRule type="cellIs" dxfId="85" priority="47" operator="equal">
      <formula>"N.A."</formula>
    </cfRule>
    <cfRule type="cellIs" dxfId="84" priority="50" operator="equal">
      <formula>"Yes"</formula>
    </cfRule>
    <cfRule type="containsText" dxfId="83" priority="51" operator="containsText" text="No">
      <formula>NOT(ISERROR(SEARCH("No",G63)))</formula>
    </cfRule>
  </conditionalFormatting>
  <conditionalFormatting sqref="G63:G64">
    <cfRule type="cellIs" dxfId="82" priority="48" operator="equal">
      <formula>"Yes"</formula>
    </cfRule>
    <cfRule type="cellIs" dxfId="81" priority="49" operator="equal">
      <formula>"No"</formula>
    </cfRule>
  </conditionalFormatting>
  <conditionalFormatting sqref="G68:G74">
    <cfRule type="cellIs" dxfId="80" priority="42" operator="equal">
      <formula>"N.A."</formula>
    </cfRule>
    <cfRule type="cellIs" dxfId="79" priority="45" operator="equal">
      <formula>"Yes"</formula>
    </cfRule>
    <cfRule type="containsText" dxfId="78" priority="46" operator="containsText" text="No">
      <formula>NOT(ISERROR(SEARCH("No",G68)))</formula>
    </cfRule>
  </conditionalFormatting>
  <conditionalFormatting sqref="G68:G74">
    <cfRule type="cellIs" dxfId="77" priority="43" operator="equal">
      <formula>"Yes"</formula>
    </cfRule>
    <cfRule type="cellIs" dxfId="76" priority="44" operator="equal">
      <formula>"No"</formula>
    </cfRule>
  </conditionalFormatting>
  <conditionalFormatting sqref="G78:G79">
    <cfRule type="cellIs" dxfId="75" priority="37" operator="equal">
      <formula>"N.A."</formula>
    </cfRule>
    <cfRule type="cellIs" dxfId="74" priority="40" operator="equal">
      <formula>"Yes"</formula>
    </cfRule>
    <cfRule type="containsText" dxfId="73" priority="41" operator="containsText" text="No">
      <formula>NOT(ISERROR(SEARCH("No",G78)))</formula>
    </cfRule>
  </conditionalFormatting>
  <conditionalFormatting sqref="G78:G79">
    <cfRule type="cellIs" dxfId="72" priority="38" operator="equal">
      <formula>"Yes"</formula>
    </cfRule>
    <cfRule type="cellIs" dxfId="71" priority="39" operator="equal">
      <formula>"No"</formula>
    </cfRule>
  </conditionalFormatting>
  <conditionalFormatting sqref="G83:G84">
    <cfRule type="cellIs" dxfId="70" priority="32" operator="equal">
      <formula>"N.A."</formula>
    </cfRule>
    <cfRule type="cellIs" dxfId="69" priority="35" operator="equal">
      <formula>"Yes"</formula>
    </cfRule>
    <cfRule type="containsText" dxfId="68" priority="36" operator="containsText" text="No">
      <formula>NOT(ISERROR(SEARCH("No",G83)))</formula>
    </cfRule>
  </conditionalFormatting>
  <conditionalFormatting sqref="G83:G84">
    <cfRule type="cellIs" dxfId="67" priority="33" operator="equal">
      <formula>"Yes"</formula>
    </cfRule>
    <cfRule type="cellIs" dxfId="66" priority="34" operator="equal">
      <formula>"No"</formula>
    </cfRule>
  </conditionalFormatting>
  <conditionalFormatting sqref="D32">
    <cfRule type="cellIs" dxfId="65" priority="30" operator="equal">
      <formula>"Not Applicable"</formula>
    </cfRule>
    <cfRule type="cellIs" dxfId="64" priority="31" operator="equal">
      <formula>"Applicable"</formula>
    </cfRule>
  </conditionalFormatting>
  <conditionalFormatting sqref="E32:G32">
    <cfRule type="cellIs" dxfId="63" priority="25" operator="equal">
      <formula>"N.A."</formula>
    </cfRule>
    <cfRule type="cellIs" dxfId="62" priority="28" operator="equal">
      <formula>"Yes"</formula>
    </cfRule>
    <cfRule type="containsText" dxfId="61" priority="29" operator="containsText" text="No">
      <formula>NOT(ISERROR(SEARCH("No",E32)))</formula>
    </cfRule>
  </conditionalFormatting>
  <conditionalFormatting sqref="F32:G32">
    <cfRule type="cellIs" dxfId="60" priority="26" operator="equal">
      <formula>"Yes"</formula>
    </cfRule>
    <cfRule type="cellIs" dxfId="59" priority="27" operator="equal">
      <formula>"No"</formula>
    </cfRule>
  </conditionalFormatting>
  <conditionalFormatting sqref="D27:D28">
    <cfRule type="cellIs" dxfId="58" priority="23" operator="equal">
      <formula>"Not Applicable"</formula>
    </cfRule>
    <cfRule type="cellIs" dxfId="57" priority="24" operator="equal">
      <formula>"Applicable"</formula>
    </cfRule>
  </conditionalFormatting>
  <conditionalFormatting sqref="E27:F28">
    <cfRule type="cellIs" dxfId="56" priority="18" operator="equal">
      <formula>"N.A."</formula>
    </cfRule>
    <cfRule type="cellIs" dxfId="55" priority="21" operator="equal">
      <formula>"Yes"</formula>
    </cfRule>
    <cfRule type="containsText" dxfId="54" priority="22" operator="containsText" text="No">
      <formula>NOT(ISERROR(SEARCH("No",E27)))</formula>
    </cfRule>
  </conditionalFormatting>
  <conditionalFormatting sqref="F27:F28">
    <cfRule type="cellIs" dxfId="53" priority="19" operator="equal">
      <formula>"Yes"</formula>
    </cfRule>
    <cfRule type="cellIs" dxfId="52" priority="20" operator="equal">
      <formula>"No"</formula>
    </cfRule>
  </conditionalFormatting>
  <conditionalFormatting sqref="G27">
    <cfRule type="cellIs" dxfId="51" priority="13" operator="equal">
      <formula>"N.A."</formula>
    </cfRule>
    <cfRule type="cellIs" dxfId="50" priority="16" operator="equal">
      <formula>"Yes"</formula>
    </cfRule>
    <cfRule type="containsText" dxfId="49" priority="17" operator="containsText" text="No">
      <formula>NOT(ISERROR(SEARCH("No",G27)))</formula>
    </cfRule>
  </conditionalFormatting>
  <conditionalFormatting sqref="G27">
    <cfRule type="cellIs" dxfId="48" priority="14" operator="equal">
      <formula>"Yes"</formula>
    </cfRule>
    <cfRule type="cellIs" dxfId="47" priority="15" operator="equal">
      <formula>"No"</formula>
    </cfRule>
  </conditionalFormatting>
  <conditionalFormatting sqref="G28">
    <cfRule type="cellIs" dxfId="46" priority="1" operator="equal">
      <formula>"N.A."</formula>
    </cfRule>
    <cfRule type="cellIs" dxfId="45" priority="4" operator="equal">
      <formula>"Yes"</formula>
    </cfRule>
    <cfRule type="containsText" dxfId="44" priority="5" operator="containsText" text="No">
      <formula>NOT(ISERROR(SEARCH("No",G28)))</formula>
    </cfRule>
  </conditionalFormatting>
  <conditionalFormatting sqref="G28">
    <cfRule type="cellIs" dxfId="43" priority="2" operator="equal">
      <formula>"Yes"</formula>
    </cfRule>
    <cfRule type="cellIs" dxfId="42" priority="3" operator="equal">
      <formula>"No"</formula>
    </cfRule>
  </conditionalFormatting>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9">
    <tabColor theme="9" tint="-0.249977111117893"/>
  </sheetPr>
  <dimension ref="A1:AE90"/>
  <sheetViews>
    <sheetView workbookViewId="0"/>
  </sheetViews>
  <sheetFormatPr defaultRowHeight="14.5" x14ac:dyDescent="0.35"/>
  <cols>
    <col min="2" max="2" width="30.81640625" customWidth="1"/>
    <col min="3" max="3" width="30.81640625" hidden="1" customWidth="1"/>
    <col min="4" max="4" width="53" hidden="1" customWidth="1"/>
    <col min="5" max="5" width="26.1796875" hidden="1" customWidth="1"/>
    <col min="6" max="6" width="30.1796875" customWidth="1"/>
    <col min="7" max="7" width="24.54296875" customWidth="1"/>
    <col min="8" max="8" width="23.81640625" customWidth="1"/>
    <col min="9" max="9" width="21.08984375" customWidth="1"/>
    <col min="10" max="10" width="49.1796875" customWidth="1"/>
    <col min="18" max="20" width="8.81640625" hidden="1" customWidth="1"/>
    <col min="21" max="21" width="14.453125" customWidth="1"/>
    <col min="22" max="22" width="8.81640625" hidden="1" customWidth="1"/>
    <col min="24" max="24" width="8.81640625" hidden="1" customWidth="1"/>
  </cols>
  <sheetData>
    <row r="1" spans="1:11" x14ac:dyDescent="0.35">
      <c r="A1" s="4"/>
      <c r="B1" s="4"/>
      <c r="C1" s="4"/>
      <c r="D1" s="4"/>
      <c r="E1" s="4"/>
      <c r="F1" s="4"/>
      <c r="G1" s="4"/>
      <c r="H1" s="4"/>
      <c r="I1" s="4"/>
      <c r="J1" s="4"/>
      <c r="K1" s="4"/>
    </row>
    <row r="2" spans="1:11" ht="44" customHeight="1" x14ac:dyDescent="0.35">
      <c r="A2" s="4"/>
      <c r="B2" s="366" t="s">
        <v>140</v>
      </c>
      <c r="C2" s="366"/>
      <c r="D2" s="366"/>
      <c r="E2" s="366"/>
      <c r="F2" s="366"/>
      <c r="G2" s="241"/>
      <c r="H2" s="241"/>
      <c r="I2" s="241"/>
      <c r="J2" s="241"/>
      <c r="K2" s="4"/>
    </row>
    <row r="3" spans="1:11" ht="14.5" customHeight="1" x14ac:dyDescent="0.35">
      <c r="A3" s="4"/>
      <c r="B3" s="366"/>
      <c r="C3" s="366"/>
      <c r="D3" s="366"/>
      <c r="E3" s="366"/>
      <c r="F3" s="366"/>
      <c r="G3" s="241"/>
      <c r="H3" s="241"/>
      <c r="I3" s="241"/>
      <c r="J3" s="241"/>
      <c r="K3" s="4"/>
    </row>
    <row r="4" spans="1:11" ht="14.5" customHeight="1" x14ac:dyDescent="0.35">
      <c r="A4" s="4"/>
      <c r="B4" s="366"/>
      <c r="C4" s="366"/>
      <c r="D4" s="366"/>
      <c r="E4" s="366"/>
      <c r="F4" s="366"/>
      <c r="G4" s="241"/>
      <c r="H4" s="241"/>
      <c r="I4" s="241"/>
      <c r="J4" s="241"/>
      <c r="K4" s="4"/>
    </row>
    <row r="5" spans="1:11" ht="14.5" customHeight="1" x14ac:dyDescent="0.35">
      <c r="A5" s="4"/>
      <c r="B5" s="366"/>
      <c r="C5" s="366"/>
      <c r="D5" s="366"/>
      <c r="E5" s="366"/>
      <c r="F5" s="366"/>
      <c r="G5" s="241"/>
      <c r="H5" s="241"/>
      <c r="I5" s="241"/>
      <c r="J5" s="241"/>
      <c r="K5" s="4"/>
    </row>
    <row r="6" spans="1:11" ht="14.5" customHeight="1" x14ac:dyDescent="0.35">
      <c r="A6" s="4"/>
      <c r="B6" s="366"/>
      <c r="C6" s="366"/>
      <c r="D6" s="366"/>
      <c r="E6" s="366"/>
      <c r="F6" s="366"/>
      <c r="G6" s="241"/>
      <c r="H6" s="241"/>
      <c r="I6" s="241"/>
      <c r="J6" s="241"/>
      <c r="K6" s="4"/>
    </row>
    <row r="7" spans="1:11" ht="14.5" customHeight="1" x14ac:dyDescent="0.35">
      <c r="A7" s="4"/>
      <c r="B7" s="366"/>
      <c r="C7" s="366"/>
      <c r="D7" s="366"/>
      <c r="E7" s="366"/>
      <c r="F7" s="366"/>
      <c r="G7" s="241"/>
      <c r="H7" s="241"/>
      <c r="I7" s="241"/>
      <c r="J7" s="241"/>
      <c r="K7" s="4"/>
    </row>
    <row r="8" spans="1:11" x14ac:dyDescent="0.35">
      <c r="A8" s="4"/>
      <c r="B8" s="4"/>
      <c r="C8" s="4"/>
      <c r="D8" s="4"/>
      <c r="E8" s="4"/>
      <c r="F8" s="4"/>
      <c r="G8" s="4"/>
      <c r="H8" s="4"/>
      <c r="I8" s="4"/>
      <c r="J8" s="4"/>
      <c r="K8" s="4"/>
    </row>
    <row r="9" spans="1:11" ht="15.5" x14ac:dyDescent="0.35">
      <c r="A9" s="4"/>
      <c r="B9" s="5" t="s">
        <v>212</v>
      </c>
      <c r="C9" s="4"/>
      <c r="D9" s="4"/>
      <c r="E9" s="4"/>
      <c r="F9" s="4"/>
      <c r="G9" s="4"/>
      <c r="H9" s="4"/>
      <c r="I9" s="4"/>
      <c r="J9" s="4"/>
      <c r="K9" s="4"/>
    </row>
    <row r="10" spans="1:11" x14ac:dyDescent="0.35">
      <c r="A10" s="4"/>
      <c r="B10" s="372" t="s">
        <v>216</v>
      </c>
      <c r="C10" s="372"/>
      <c r="D10" s="372"/>
      <c r="E10" s="372"/>
      <c r="F10" s="372"/>
      <c r="G10" s="242"/>
      <c r="H10" s="242"/>
      <c r="I10" s="242"/>
      <c r="J10" s="242"/>
      <c r="K10" s="4"/>
    </row>
    <row r="11" spans="1:11" x14ac:dyDescent="0.35">
      <c r="A11" s="4"/>
      <c r="B11" s="372"/>
      <c r="C11" s="372"/>
      <c r="D11" s="372"/>
      <c r="E11" s="372"/>
      <c r="F11" s="372"/>
      <c r="G11" s="242"/>
      <c r="H11" s="242"/>
      <c r="I11" s="242"/>
      <c r="J11" s="242"/>
      <c r="K11" s="4"/>
    </row>
    <row r="12" spans="1:11" ht="27" customHeight="1" x14ac:dyDescent="0.35">
      <c r="A12" s="4"/>
      <c r="B12" s="372"/>
      <c r="C12" s="372"/>
      <c r="D12" s="372"/>
      <c r="E12" s="372"/>
      <c r="F12" s="372"/>
      <c r="G12" s="242"/>
      <c r="H12" s="242"/>
      <c r="I12" s="242"/>
      <c r="J12" s="242"/>
      <c r="K12" s="4"/>
    </row>
    <row r="13" spans="1:11" hidden="1" x14ac:dyDescent="0.35">
      <c r="A13" s="4"/>
      <c r="B13" s="372"/>
      <c r="C13" s="372"/>
      <c r="D13" s="372"/>
      <c r="E13" s="372"/>
      <c r="F13" s="372"/>
      <c r="G13" s="242"/>
      <c r="H13" s="242"/>
      <c r="I13" s="242"/>
      <c r="J13" s="242"/>
      <c r="K13" s="4"/>
    </row>
    <row r="14" spans="1:11" hidden="1" x14ac:dyDescent="0.35">
      <c r="A14" s="4"/>
      <c r="B14" s="372"/>
      <c r="C14" s="372"/>
      <c r="D14" s="372"/>
      <c r="E14" s="372"/>
      <c r="F14" s="372"/>
      <c r="G14" s="242"/>
      <c r="H14" s="242"/>
      <c r="I14" s="242"/>
      <c r="J14" s="242"/>
      <c r="K14" s="4"/>
    </row>
    <row r="15" spans="1:11" ht="17.25" customHeight="1" x14ac:dyDescent="0.35">
      <c r="A15" s="4"/>
      <c r="B15" s="17"/>
      <c r="C15" s="17"/>
      <c r="D15" s="17"/>
      <c r="E15" s="17"/>
      <c r="F15" s="17"/>
      <c r="G15" s="17"/>
      <c r="H15" s="17"/>
      <c r="I15" s="17"/>
      <c r="J15" s="17"/>
      <c r="K15" s="4"/>
    </row>
    <row r="16" spans="1:11" ht="80" customHeight="1" x14ac:dyDescent="0.35">
      <c r="A16" s="4"/>
      <c r="B16" s="247"/>
      <c r="C16" s="247"/>
      <c r="D16" s="247"/>
      <c r="E16" s="247"/>
      <c r="F16" s="247"/>
      <c r="G16" s="242"/>
      <c r="H16" s="242"/>
      <c r="I16" s="242"/>
      <c r="J16" s="242"/>
      <c r="K16" s="4"/>
    </row>
    <row r="17" spans="1:31" ht="80" customHeight="1" x14ac:dyDescent="0.35">
      <c r="A17" s="4"/>
      <c r="B17" s="247"/>
      <c r="C17" s="247"/>
      <c r="D17" s="247"/>
      <c r="E17" s="247"/>
      <c r="F17" s="247"/>
      <c r="G17" s="242"/>
      <c r="H17" s="242"/>
      <c r="I17" s="242"/>
      <c r="J17" s="242"/>
      <c r="K17" s="4"/>
    </row>
    <row r="18" spans="1:31" ht="80" customHeight="1" x14ac:dyDescent="0.35">
      <c r="A18" s="4"/>
      <c r="B18" s="247"/>
      <c r="C18" s="247"/>
      <c r="D18" s="247"/>
      <c r="E18" s="247"/>
      <c r="F18" s="247"/>
      <c r="G18" s="242"/>
      <c r="H18" s="242"/>
      <c r="I18" s="242"/>
      <c r="J18" s="242"/>
      <c r="K18" s="4"/>
    </row>
    <row r="19" spans="1:31" ht="80" customHeight="1" x14ac:dyDescent="0.35">
      <c r="A19" s="4"/>
      <c r="B19" s="247"/>
      <c r="C19" s="247"/>
      <c r="D19" s="247"/>
      <c r="E19" s="247"/>
      <c r="F19" s="247"/>
      <c r="G19" s="242"/>
      <c r="H19" s="242"/>
      <c r="I19" s="242"/>
      <c r="J19" s="242"/>
      <c r="K19" s="4"/>
    </row>
    <row r="20" spans="1:31" ht="80" customHeight="1" x14ac:dyDescent="0.35">
      <c r="A20" s="4"/>
      <c r="B20" s="247"/>
      <c r="C20" s="247"/>
      <c r="D20" s="247"/>
      <c r="E20" s="247"/>
      <c r="F20" s="247"/>
      <c r="G20" s="242"/>
      <c r="H20" s="242"/>
      <c r="I20" s="242"/>
      <c r="J20" s="242"/>
      <c r="K20" s="4"/>
    </row>
    <row r="21" spans="1:31" ht="80" customHeight="1" x14ac:dyDescent="0.35">
      <c r="A21" s="4"/>
      <c r="B21" s="247"/>
      <c r="C21" s="247"/>
      <c r="D21" s="247"/>
      <c r="E21" s="247"/>
      <c r="F21" s="247"/>
      <c r="G21" s="242"/>
      <c r="H21" s="242"/>
      <c r="I21" s="242"/>
      <c r="J21" s="242"/>
      <c r="K21" s="4"/>
    </row>
    <row r="22" spans="1:31" ht="16.5" customHeight="1" x14ac:dyDescent="0.35">
      <c r="A22" s="4"/>
      <c r="B22" s="405"/>
      <c r="C22" s="405"/>
      <c r="D22" s="405"/>
      <c r="E22" s="405"/>
      <c r="F22" s="405"/>
      <c r="G22" s="243"/>
      <c r="H22" s="243"/>
      <c r="I22" s="243"/>
      <c r="J22" s="243"/>
      <c r="K22" s="4"/>
    </row>
    <row r="23" spans="1:31" ht="30" customHeight="1" x14ac:dyDescent="0.35">
      <c r="A23" s="4"/>
      <c r="B23" s="409" t="s">
        <v>214</v>
      </c>
      <c r="C23" s="409"/>
      <c r="D23" s="409"/>
      <c r="E23" s="409"/>
      <c r="F23" s="409"/>
      <c r="G23" s="409"/>
      <c r="H23" s="409"/>
      <c r="I23" s="409"/>
      <c r="J23" s="409"/>
      <c r="K23" s="4"/>
    </row>
    <row r="24" spans="1:31" ht="31" x14ac:dyDescent="0.35">
      <c r="A24" s="4"/>
      <c r="B24" s="379" t="s">
        <v>151</v>
      </c>
      <c r="C24" s="379"/>
      <c r="D24" s="379"/>
      <c r="E24" s="379"/>
      <c r="F24" s="379"/>
      <c r="G24" s="379"/>
      <c r="H24" s="379"/>
      <c r="I24" s="379"/>
      <c r="J24" s="379"/>
      <c r="K24" s="4"/>
    </row>
    <row r="25" spans="1:31" ht="28.4" customHeight="1" thickBot="1" x14ac:dyDescent="0.6">
      <c r="A25" s="4"/>
      <c r="B25" s="144"/>
      <c r="C25" s="406" t="s">
        <v>226</v>
      </c>
      <c r="D25" s="406"/>
      <c r="E25" s="406"/>
      <c r="F25" s="406"/>
      <c r="G25" s="406"/>
      <c r="H25" s="406"/>
      <c r="I25" s="406"/>
      <c r="J25" s="406"/>
      <c r="K25" s="4"/>
    </row>
    <row r="26" spans="1:31" ht="19.5" thickTop="1" thickBot="1" x14ac:dyDescent="0.4">
      <c r="A26" s="4"/>
      <c r="B26" s="18" t="s">
        <v>3</v>
      </c>
      <c r="C26" s="138" t="s">
        <v>139</v>
      </c>
      <c r="D26" s="138" t="s">
        <v>137</v>
      </c>
      <c r="E26" s="233" t="s">
        <v>200</v>
      </c>
      <c r="F26" s="240" t="s">
        <v>215</v>
      </c>
      <c r="G26" s="228" t="s">
        <v>209</v>
      </c>
      <c r="H26" s="248" t="s">
        <v>71</v>
      </c>
      <c r="I26" s="248" t="s">
        <v>191</v>
      </c>
      <c r="J26" s="249" t="s">
        <v>211</v>
      </c>
      <c r="K26" s="4"/>
      <c r="M26" t="s">
        <v>203</v>
      </c>
      <c r="N26" t="s">
        <v>204</v>
      </c>
    </row>
    <row r="27" spans="1:31" ht="31" x14ac:dyDescent="0.35">
      <c r="A27" s="4"/>
      <c r="B27" s="44" t="str">
        <f>'Sumário Espaços Verdes'!B24</f>
        <v>X%a orgânicas</v>
      </c>
      <c r="C27" s="142" t="s">
        <v>141</v>
      </c>
      <c r="D27" s="142" t="s">
        <v>19</v>
      </c>
      <c r="E27" s="232" t="s">
        <v>208</v>
      </c>
      <c r="F27" s="148" t="str">
        <f>'Sumário Espaços Verdes'!F24</f>
        <v>Ambiente</v>
      </c>
      <c r="G27" s="229" t="str">
        <f>'Scan Espaços Verdes'!G15</f>
        <v>Não aplicável</v>
      </c>
      <c r="H27" s="278">
        <f>'Scan Espaços Verdes'!H15</f>
        <v>0</v>
      </c>
      <c r="I27" s="278">
        <f>'Scan Espaços Verdes'!I15</f>
        <v>0</v>
      </c>
      <c r="J27" s="279">
        <f>'Scan Espaços Verdes'!J15</f>
        <v>0</v>
      </c>
      <c r="K27" s="4"/>
      <c r="L27" s="343">
        <f>IF(G27="Não aplicável",0,1)*IF(G27="0",0)</f>
        <v>0</v>
      </c>
      <c r="M27" s="344">
        <f>IF(H27="NÃO",0,1)*IF(H27="",0,1)*IF(H27="N.A.",0,1)*IF(G27="Não aplicável",0,1)</f>
        <v>0</v>
      </c>
      <c r="N27" s="344">
        <f>IF(I27="Não",0,1)*IF(I27="",0,1)*IF(I27="N.A.",0,1)*IF(G27="Não aplicável",0,1)</f>
        <v>0</v>
      </c>
    </row>
    <row r="28" spans="1:31" ht="31" x14ac:dyDescent="0.35">
      <c r="A28" s="4"/>
      <c r="B28" s="44" t="str">
        <f>'Sumário Espaços Verdes'!B25</f>
        <v>Y %a oriundas de PIC</v>
      </c>
      <c r="C28" s="142" t="s">
        <v>142</v>
      </c>
      <c r="D28" s="142" t="s">
        <v>144</v>
      </c>
      <c r="E28" s="232" t="s">
        <v>208</v>
      </c>
      <c r="F28" s="148" t="str">
        <f>'Sumário Espaços Verdes'!F25</f>
        <v>Ambiente</v>
      </c>
      <c r="G28" s="229" t="str">
        <f>'Scan Espaços Verdes'!G16</f>
        <v>Não aplicável</v>
      </c>
      <c r="H28" s="278">
        <f>'Scan Espaços Verdes'!H16</f>
        <v>0</v>
      </c>
      <c r="I28" s="278">
        <f>'Scan Espaços Verdes'!I16</f>
        <v>0</v>
      </c>
      <c r="J28" s="279">
        <f>'Scan Espaços Verdes'!J16</f>
        <v>0</v>
      </c>
      <c r="K28" s="4"/>
      <c r="L28" s="343">
        <f t="shared" ref="L28:L30" si="0">IF(G28="Não aplicável",0,1)</f>
        <v>0</v>
      </c>
      <c r="M28" s="344">
        <f t="shared" ref="M28:M30" si="1">IF(H28="NÃO",0,1)*IF(H28="",0,1)*IF(H28="N.A.",0,1)*IF(G28="Não aplicável",0,1)</f>
        <v>0</v>
      </c>
      <c r="N28" s="344">
        <f t="shared" ref="N28:N30" si="2">IF(I28="Não",0,1)*IF(I28="",0,1)*IF(I28="N.A.",0,1)*IF(G28="Não aplicável",0,1)</f>
        <v>0</v>
      </c>
    </row>
    <row r="29" spans="1:31" ht="46.5" x14ac:dyDescent="0.35">
      <c r="A29" s="4"/>
      <c r="B29" s="44" t="str">
        <f>'Sumário Espaços Verdes'!B26</f>
        <v>Plantas ornamentais adicionais</v>
      </c>
      <c r="C29" s="142" t="s">
        <v>143</v>
      </c>
      <c r="D29" s="142" t="s">
        <v>145</v>
      </c>
      <c r="E29" s="232" t="s">
        <v>208</v>
      </c>
      <c r="F29" s="148" t="str">
        <f>'Sumário Espaços Verdes'!F26</f>
        <v>Ambiente</v>
      </c>
      <c r="G29" s="229" t="str">
        <f>'Scan Espaços Verdes'!G17</f>
        <v>Não aplicável</v>
      </c>
      <c r="H29" s="278">
        <f>'Scan Espaços Verdes'!H17</f>
        <v>0</v>
      </c>
      <c r="I29" s="278">
        <f>'Scan Espaços Verdes'!I17</f>
        <v>0</v>
      </c>
      <c r="J29" s="279">
        <f>'Scan Espaços Verdes'!J17</f>
        <v>0</v>
      </c>
      <c r="K29" s="4"/>
      <c r="L29" s="343">
        <f t="shared" si="0"/>
        <v>0</v>
      </c>
      <c r="M29" s="344">
        <f t="shared" si="1"/>
        <v>0</v>
      </c>
      <c r="N29" s="344">
        <f t="shared" si="2"/>
        <v>0</v>
      </c>
    </row>
    <row r="30" spans="1:31" ht="170.5" x14ac:dyDescent="0.35">
      <c r="A30" s="4"/>
      <c r="B30" s="44" t="str">
        <f>'Sumário Espaços Verdes'!B27</f>
        <v>Recetáculos e embalagens</v>
      </c>
      <c r="C30" s="142" t="s">
        <v>146</v>
      </c>
      <c r="D30" s="137" t="s">
        <v>147</v>
      </c>
      <c r="E30" s="232" t="s">
        <v>208</v>
      </c>
      <c r="F30" s="148" t="str">
        <f>'Sumário Espaços Verdes'!F27</f>
        <v>Economia Circular</v>
      </c>
      <c r="G30" s="229" t="str">
        <f>'Scan Espaços Verdes'!G18</f>
        <v>Não aplicável</v>
      </c>
      <c r="H30" s="278">
        <f>'Scan Espaços Verdes'!H18</f>
        <v>0</v>
      </c>
      <c r="I30" s="278">
        <f>'Scan Espaços Verdes'!I18</f>
        <v>0</v>
      </c>
      <c r="J30" s="279">
        <f>'Scan Espaços Verdes'!J18</f>
        <v>0</v>
      </c>
      <c r="K30" s="4"/>
      <c r="L30" s="343">
        <f t="shared" si="0"/>
        <v>0</v>
      </c>
      <c r="M30" s="344">
        <f t="shared" si="1"/>
        <v>0</v>
      </c>
      <c r="N30" s="344">
        <f t="shared" si="2"/>
        <v>0</v>
      </c>
      <c r="R30" s="20" t="s">
        <v>198</v>
      </c>
      <c r="S30" s="20" t="s">
        <v>199</v>
      </c>
      <c r="U30" s="20" t="s">
        <v>772</v>
      </c>
      <c r="W30" s="20" t="s">
        <v>773</v>
      </c>
    </row>
    <row r="31" spans="1:31" ht="31.5" thickBot="1" x14ac:dyDescent="0.4">
      <c r="A31" s="4"/>
      <c r="B31" s="44" t="str">
        <f>'Sumário Espaços Verdes'!B28</f>
        <v>Espécies exóticas invasoras</v>
      </c>
      <c r="C31" s="137" t="s">
        <v>148</v>
      </c>
      <c r="D31" s="137" t="s">
        <v>149</v>
      </c>
      <c r="E31" s="232" t="s">
        <v>208</v>
      </c>
      <c r="F31" s="148" t="str">
        <f>'Sumário Espaços Verdes'!F28</f>
        <v>Biodiversidade</v>
      </c>
      <c r="G31" s="268" t="str">
        <f>'Scan Espaços Verdes'!G19</f>
        <v>Não aplicável</v>
      </c>
      <c r="H31" s="231">
        <f>'Scan Espaços Verdes'!H19</f>
        <v>0</v>
      </c>
      <c r="I31" s="231">
        <f>'Scan Espaços Verdes'!I19</f>
        <v>0</v>
      </c>
      <c r="J31" s="256">
        <f>'Scan Espaços Verdes'!J19</f>
        <v>0</v>
      </c>
      <c r="K31" s="4"/>
      <c r="L31" s="343">
        <f t="shared" ref="L31" si="3">IF(G31="Não aplicável",0,1)</f>
        <v>0</v>
      </c>
      <c r="M31" s="344">
        <f t="shared" ref="M31" si="4">IF(H31="NÃO",0,1)*IF(H31="",0,1)*IF(H31="N.A.",0,1)*IF(G31="Não aplicável",0,1)</f>
        <v>0</v>
      </c>
      <c r="N31" s="344">
        <f t="shared" ref="N31" si="5">IF(I31="Não",0,1)*IF(I31="",0,1)*IF(I31="N.A.",0,1)*IF(G31="Não aplicável",0,1)</f>
        <v>0</v>
      </c>
      <c r="Q31" s="207" t="s">
        <v>463</v>
      </c>
      <c r="R31" s="225">
        <f>COUNTIF($F$27:$F$87,"Ambiente")</f>
        <v>31</v>
      </c>
      <c r="S31" s="226">
        <f>R31*100/$R$38</f>
        <v>77.5</v>
      </c>
      <c r="T31" s="224">
        <f>L27+L28+L29+L36+L37+L38+L39+L40+L41+L43+L48+L49+L50+L51+L52+L53+L55+L59+L60+L65+L66+L70+L75+L76+L77+L78+L79+L83+L84+L86+L87</f>
        <v>0</v>
      </c>
      <c r="U31" s="224">
        <f>M27+M28+M29+M36+M37+M38+M39+M40+M41+M43+M48+M49+M50+M51+M52+M53+M55+M59+M60+M65+M66+M70+M75+M76+M77+M78+M79+M83+M84+M86+M87</f>
        <v>0</v>
      </c>
      <c r="V31" s="227" t="e">
        <f t="shared" ref="V31:V36" si="6">U31*100/T31</f>
        <v>#DIV/0!</v>
      </c>
      <c r="W31" s="224">
        <f>N27+N28+N29+N36+N37+N38+N39+N40+N41+N43+N48+N49+N50+N51+N52+N53+N55+N59+N60+N65+N66+N70+N75+N76+N77+N78+N79+N83+N84+N86+N87</f>
        <v>0</v>
      </c>
      <c r="X31" s="227" t="e">
        <f t="shared" ref="X31:X36" si="7">W31*100/T31</f>
        <v>#DIV/0!</v>
      </c>
      <c r="AC31">
        <f>AND(G31="Não aplicável",0,1)*AND(G31="0",0)*AND(G31="Aplicável",0,1)</f>
        <v>0</v>
      </c>
      <c r="AD31" t="b">
        <f>AND(H31="Não",0,1)</f>
        <v>0</v>
      </c>
      <c r="AE31" t="b">
        <f>AND(I31="Não",0,1)</f>
        <v>0</v>
      </c>
    </row>
    <row r="32" spans="1:31" ht="31.5" thickTop="1" x14ac:dyDescent="0.35">
      <c r="A32" s="4"/>
      <c r="B32" s="281" t="s">
        <v>152</v>
      </c>
      <c r="C32" s="281"/>
      <c r="D32" s="281"/>
      <c r="E32" s="281"/>
      <c r="F32" s="281"/>
      <c r="G32" s="379"/>
      <c r="H32" s="379"/>
      <c r="I32" s="379"/>
      <c r="J32" s="379"/>
      <c r="K32" s="4"/>
      <c r="L32" s="1"/>
      <c r="M32" s="345"/>
      <c r="N32" s="345"/>
      <c r="Q32" s="207" t="s">
        <v>464</v>
      </c>
      <c r="R32" s="225">
        <f>COUNTIF($F$27:$F$87,"Economia Circular")</f>
        <v>5</v>
      </c>
      <c r="S32" s="226">
        <f t="shared" ref="S32:S36" si="8">R32*100/$R$38</f>
        <v>12.5</v>
      </c>
      <c r="T32" s="224">
        <f>L30+L35+L54+L71+L85</f>
        <v>0</v>
      </c>
      <c r="U32" s="224">
        <f>M30+M35+M54+M71+M85</f>
        <v>0</v>
      </c>
      <c r="V32" s="227" t="e">
        <f t="shared" si="6"/>
        <v>#DIV/0!</v>
      </c>
      <c r="W32" s="224">
        <f>N30+N35+N54+N71+N85</f>
        <v>0</v>
      </c>
      <c r="X32" s="227" t="e">
        <f t="shared" si="7"/>
        <v>#DIV/0!</v>
      </c>
    </row>
    <row r="33" spans="1:24" ht="28.4" customHeight="1" thickBot="1" x14ac:dyDescent="0.6">
      <c r="A33" s="4"/>
      <c r="B33" s="144"/>
      <c r="C33" s="280" t="s">
        <v>150</v>
      </c>
      <c r="D33" s="280"/>
      <c r="E33" s="280"/>
      <c r="F33" s="280"/>
      <c r="G33" s="406"/>
      <c r="H33" s="406"/>
      <c r="I33" s="406"/>
      <c r="J33" s="406"/>
      <c r="K33" s="4"/>
      <c r="L33" s="1"/>
      <c r="M33" s="345"/>
      <c r="N33" s="345"/>
      <c r="Q33" s="207" t="s">
        <v>297</v>
      </c>
      <c r="R33" s="225">
        <f>COUNTIF($F$27:$F$87,"Biodiversidade")</f>
        <v>3</v>
      </c>
      <c r="S33" s="226">
        <f t="shared" si="8"/>
        <v>7.5</v>
      </c>
      <c r="T33" s="224">
        <f>L31+L42+L44</f>
        <v>0</v>
      </c>
      <c r="U33" s="224">
        <f>M31+M42+M44</f>
        <v>0</v>
      </c>
      <c r="V33" s="227" t="e">
        <f t="shared" si="6"/>
        <v>#DIV/0!</v>
      </c>
      <c r="W33" s="224">
        <f>N31+N42+N44</f>
        <v>0</v>
      </c>
      <c r="X33" s="227" t="e">
        <f t="shared" si="7"/>
        <v>#DIV/0!</v>
      </c>
    </row>
    <row r="34" spans="1:24" ht="19.5" thickTop="1" thickBot="1" x14ac:dyDescent="0.4">
      <c r="A34" s="4"/>
      <c r="B34" s="18" t="s">
        <v>3</v>
      </c>
      <c r="C34" s="138" t="s">
        <v>139</v>
      </c>
      <c r="D34" s="138" t="s">
        <v>137</v>
      </c>
      <c r="E34" s="233" t="s">
        <v>200</v>
      </c>
      <c r="F34" s="240" t="s">
        <v>215</v>
      </c>
      <c r="G34" s="228" t="s">
        <v>209</v>
      </c>
      <c r="H34" s="248" t="s">
        <v>71</v>
      </c>
      <c r="I34" s="248" t="s">
        <v>191</v>
      </c>
      <c r="J34" s="249" t="s">
        <v>211</v>
      </c>
      <c r="K34" s="4"/>
      <c r="L34" s="1"/>
      <c r="M34" s="345"/>
      <c r="N34" s="345"/>
      <c r="Q34" s="207" t="s">
        <v>771</v>
      </c>
      <c r="R34" s="225">
        <f>COUNTIF($F$27:$F$87,"Indicador social")</f>
        <v>1</v>
      </c>
      <c r="S34" s="226">
        <f t="shared" si="8"/>
        <v>2.5</v>
      </c>
      <c r="T34" s="224">
        <f>L61</f>
        <v>0</v>
      </c>
      <c r="U34" s="224">
        <f>M61</f>
        <v>0</v>
      </c>
      <c r="V34" s="227" t="e">
        <f t="shared" si="6"/>
        <v>#DIV/0!</v>
      </c>
      <c r="W34" s="224">
        <f>N61</f>
        <v>0</v>
      </c>
      <c r="X34" s="227" t="e">
        <f t="shared" si="7"/>
        <v>#DIV/0!</v>
      </c>
    </row>
    <row r="35" spans="1:24" ht="177" customHeight="1" x14ac:dyDescent="0.35">
      <c r="A35" s="4"/>
      <c r="B35" s="44" t="str">
        <f>'Sumário Espaços Verdes'!B32</f>
        <v>Componentes orgânicos dos corretivos de solos e das coberturas</v>
      </c>
      <c r="C35" s="142" t="s">
        <v>153</v>
      </c>
      <c r="D35" s="137" t="s">
        <v>154</v>
      </c>
      <c r="E35" s="232" t="s">
        <v>208</v>
      </c>
      <c r="F35" s="189" t="str">
        <f>'Sumário Espaços Verdes'!F32</f>
        <v>Economia Circular</v>
      </c>
      <c r="G35" s="229" t="str">
        <f>'Scan Espaços Verdes'!G23</f>
        <v>Não aplicável</v>
      </c>
      <c r="H35" s="278">
        <f>'Scan Espaços Verdes'!H23</f>
        <v>0</v>
      </c>
      <c r="I35" s="278">
        <f>'Scan Espaços Verdes'!I23</f>
        <v>0</v>
      </c>
      <c r="J35" s="279">
        <f>'Scan Espaços Verdes'!J23</f>
        <v>0</v>
      </c>
      <c r="K35" s="4"/>
      <c r="L35" s="343">
        <f t="shared" ref="L35:L87" si="9">IF(G35="Não aplicável",0,1)</f>
        <v>0</v>
      </c>
      <c r="M35" s="344">
        <f t="shared" ref="M35:M87" si="10">IF(H35="NÃO",0,1)*IF(H35="",0,1)*IF(H35="N.A.",0,1)*IF(G35="Não aplicável",0,1)</f>
        <v>0</v>
      </c>
      <c r="N35" s="344">
        <f t="shared" ref="N35:N87" si="11">IF(I35="Não",0,1)*IF(I35="",0,1)*IF(I35="N.A.",0,1)*IF(G35="Não aplicável",0,1)</f>
        <v>0</v>
      </c>
      <c r="Q35" s="207" t="s">
        <v>605</v>
      </c>
      <c r="R35" s="225">
        <f>COUNTIF($F$27:$F$87,"Bem estar animal")</f>
        <v>0</v>
      </c>
      <c r="S35" s="226">
        <f t="shared" si="8"/>
        <v>0</v>
      </c>
      <c r="T35" s="224">
        <v>0</v>
      </c>
      <c r="U35" s="224">
        <v>0</v>
      </c>
      <c r="V35" s="227" t="e">
        <f t="shared" si="6"/>
        <v>#DIV/0!</v>
      </c>
      <c r="W35" s="224">
        <v>0</v>
      </c>
      <c r="X35" s="227" t="e">
        <f t="shared" si="7"/>
        <v>#DIV/0!</v>
      </c>
    </row>
    <row r="36" spans="1:24" ht="46.5" x14ac:dyDescent="0.35">
      <c r="A36" s="4"/>
      <c r="B36" s="44" t="str">
        <f>'Sumário Espaços Verdes'!B33</f>
        <v>Corretivos de solo</v>
      </c>
      <c r="C36" s="142" t="s">
        <v>20</v>
      </c>
      <c r="D36" s="137" t="s">
        <v>155</v>
      </c>
      <c r="E36" s="232" t="s">
        <v>208</v>
      </c>
      <c r="F36" s="189" t="str">
        <f>'Sumário Espaços Verdes'!F33</f>
        <v>Ambiente</v>
      </c>
      <c r="G36" s="229" t="str">
        <f>'Scan Espaços Verdes'!G24</f>
        <v>Não aplicável</v>
      </c>
      <c r="H36" s="278">
        <f>'Scan Espaços Verdes'!H24</f>
        <v>0</v>
      </c>
      <c r="I36" s="278">
        <f>'Scan Espaços Verdes'!I24</f>
        <v>0</v>
      </c>
      <c r="J36" s="279">
        <f>'Scan Espaços Verdes'!J24</f>
        <v>0</v>
      </c>
      <c r="K36" s="4"/>
      <c r="L36" s="343">
        <f t="shared" si="9"/>
        <v>0</v>
      </c>
      <c r="M36" s="344">
        <f t="shared" si="10"/>
        <v>0</v>
      </c>
      <c r="N36" s="344">
        <f t="shared" si="11"/>
        <v>0</v>
      </c>
      <c r="Q36" s="207" t="s">
        <v>736</v>
      </c>
      <c r="R36" s="225">
        <f>COUNTIF($F$27:$F$87,"Outros")</f>
        <v>0</v>
      </c>
      <c r="S36" s="226">
        <f t="shared" si="8"/>
        <v>0</v>
      </c>
      <c r="T36" s="224">
        <v>0</v>
      </c>
      <c r="U36" s="224">
        <v>0</v>
      </c>
      <c r="V36" s="227" t="e">
        <f t="shared" si="6"/>
        <v>#DIV/0!</v>
      </c>
      <c r="W36" s="224">
        <v>0</v>
      </c>
      <c r="X36" s="227" t="e">
        <f t="shared" si="7"/>
        <v>#DIV/0!</v>
      </c>
    </row>
    <row r="37" spans="1:24" ht="62" x14ac:dyDescent="0.35">
      <c r="A37" s="4"/>
      <c r="B37" s="44" t="str">
        <f>'Sumário Espaços Verdes'!B34</f>
        <v>Corretivos de solo</v>
      </c>
      <c r="C37" s="142" t="s">
        <v>21</v>
      </c>
      <c r="D37" s="137" t="s">
        <v>22</v>
      </c>
      <c r="E37" s="232" t="s">
        <v>208</v>
      </c>
      <c r="F37" s="189" t="str">
        <f>'Sumário Espaços Verdes'!F34</f>
        <v>Ambiente</v>
      </c>
      <c r="G37" s="229" t="str">
        <f>'Scan Espaços Verdes'!G25</f>
        <v>Não aplicável</v>
      </c>
      <c r="H37" s="278">
        <f>'Scan Espaços Verdes'!H25</f>
        <v>0</v>
      </c>
      <c r="I37" s="278">
        <f>'Scan Espaços Verdes'!I25</f>
        <v>0</v>
      </c>
      <c r="J37" s="279">
        <f>'Scan Espaços Verdes'!J25</f>
        <v>0</v>
      </c>
      <c r="K37" s="4"/>
      <c r="L37" s="343">
        <f t="shared" si="9"/>
        <v>0</v>
      </c>
      <c r="M37" s="344">
        <f t="shared" si="10"/>
        <v>0</v>
      </c>
      <c r="N37" s="344">
        <f t="shared" si="11"/>
        <v>0</v>
      </c>
    </row>
    <row r="38" spans="1:24" ht="108.5" x14ac:dyDescent="0.35">
      <c r="A38" s="4"/>
      <c r="B38" s="44" t="str">
        <f>'Sumário Espaços Verdes'!B35</f>
        <v>Corretivos de solo</v>
      </c>
      <c r="C38" s="142" t="s">
        <v>23</v>
      </c>
      <c r="D38" s="137" t="s">
        <v>156</v>
      </c>
      <c r="E38" s="232" t="s">
        <v>208</v>
      </c>
      <c r="F38" s="189" t="str">
        <f>'Sumário Espaços Verdes'!F35</f>
        <v>Ambiente</v>
      </c>
      <c r="G38" s="229" t="str">
        <f>'Scan Espaços Verdes'!G26</f>
        <v>Não aplicável</v>
      </c>
      <c r="H38" s="278">
        <f>'Scan Espaços Verdes'!H26</f>
        <v>0</v>
      </c>
      <c r="I38" s="278">
        <f>'Scan Espaços Verdes'!I26</f>
        <v>0</v>
      </c>
      <c r="J38" s="279">
        <f>'Scan Espaços Verdes'!J26</f>
        <v>0</v>
      </c>
      <c r="K38" s="4"/>
      <c r="L38" s="343">
        <f t="shared" si="9"/>
        <v>0</v>
      </c>
      <c r="M38" s="344">
        <f t="shared" si="10"/>
        <v>0</v>
      </c>
      <c r="N38" s="344">
        <f t="shared" si="11"/>
        <v>0</v>
      </c>
      <c r="Q38" s="207" t="s">
        <v>197</v>
      </c>
      <c r="R38">
        <f>SUM(R31:R36)</f>
        <v>40</v>
      </c>
      <c r="S38">
        <f>SUM(S31:S36)</f>
        <v>100</v>
      </c>
    </row>
    <row r="39" spans="1:24" ht="77.5" x14ac:dyDescent="0.35">
      <c r="A39" s="4"/>
      <c r="B39" s="44" t="str">
        <f>'Sumário Espaços Verdes'!B36</f>
        <v>Corretivos de solo</v>
      </c>
      <c r="C39" s="142" t="s">
        <v>24</v>
      </c>
      <c r="D39" s="137" t="s">
        <v>157</v>
      </c>
      <c r="E39" s="232" t="s">
        <v>208</v>
      </c>
      <c r="F39" s="189" t="str">
        <f>'Sumário Espaços Verdes'!F36</f>
        <v>Ambiente</v>
      </c>
      <c r="G39" s="229" t="str">
        <f>'Scan Espaços Verdes'!G27</f>
        <v>Não aplicável</v>
      </c>
      <c r="H39" s="278">
        <f>'Scan Espaços Verdes'!H27</f>
        <v>0</v>
      </c>
      <c r="I39" s="278">
        <f>'Scan Espaços Verdes'!I27</f>
        <v>0</v>
      </c>
      <c r="J39" s="279">
        <f>'Scan Espaços Verdes'!J27</f>
        <v>0</v>
      </c>
      <c r="K39" s="4"/>
      <c r="L39" s="343">
        <f t="shared" si="9"/>
        <v>0</v>
      </c>
      <c r="M39" s="344">
        <f t="shared" si="10"/>
        <v>0</v>
      </c>
      <c r="N39" s="344">
        <f t="shared" si="11"/>
        <v>0</v>
      </c>
    </row>
    <row r="40" spans="1:24" ht="155" x14ac:dyDescent="0.35">
      <c r="A40" s="4"/>
      <c r="B40" s="44" t="str">
        <f>'Sumário Espaços Verdes'!B37</f>
        <v>Água</v>
      </c>
      <c r="C40" s="142" t="s">
        <v>25</v>
      </c>
      <c r="D40" s="137" t="s">
        <v>26</v>
      </c>
      <c r="E40" s="232" t="s">
        <v>208</v>
      </c>
      <c r="F40" s="189" t="str">
        <f>'Sumário Espaços Verdes'!F37</f>
        <v>Ambiente</v>
      </c>
      <c r="G40" s="229" t="str">
        <f>'Scan Espaços Verdes'!G28</f>
        <v>Não aplicável</v>
      </c>
      <c r="H40" s="278">
        <f>'Scan Espaços Verdes'!H28</f>
        <v>0</v>
      </c>
      <c r="I40" s="278">
        <f>'Scan Espaços Verdes'!I28</f>
        <v>0</v>
      </c>
      <c r="J40" s="279">
        <f>'Scan Espaços Verdes'!J28</f>
        <v>0</v>
      </c>
      <c r="K40" s="4"/>
      <c r="L40" s="343">
        <f t="shared" si="9"/>
        <v>0</v>
      </c>
      <c r="M40" s="344">
        <f t="shared" si="10"/>
        <v>0</v>
      </c>
      <c r="N40" s="344">
        <f t="shared" si="11"/>
        <v>0</v>
      </c>
    </row>
    <row r="41" spans="1:24" ht="241.75" customHeight="1" x14ac:dyDescent="0.35">
      <c r="A41" s="4"/>
      <c r="B41" s="44" t="str">
        <f>'Sumário Espaços Verdes'!B38</f>
        <v>Água</v>
      </c>
      <c r="C41" s="142" t="s">
        <v>30</v>
      </c>
      <c r="D41" s="137" t="s">
        <v>158</v>
      </c>
      <c r="E41" s="232" t="s">
        <v>208</v>
      </c>
      <c r="F41" s="189" t="str">
        <f>'Sumário Espaços Verdes'!F38</f>
        <v>Ambiente</v>
      </c>
      <c r="G41" s="229" t="str">
        <f>'Scan Espaços Verdes'!G29</f>
        <v>Não aplicável</v>
      </c>
      <c r="H41" s="278">
        <f>'Scan Espaços Verdes'!H29</f>
        <v>0</v>
      </c>
      <c r="I41" s="278">
        <f>'Scan Espaços Verdes'!I29</f>
        <v>0</v>
      </c>
      <c r="J41" s="279">
        <f>'Scan Espaços Verdes'!J29</f>
        <v>0</v>
      </c>
      <c r="K41" s="4"/>
      <c r="L41" s="343">
        <f t="shared" si="9"/>
        <v>0</v>
      </c>
      <c r="M41" s="344">
        <f t="shared" si="10"/>
        <v>0</v>
      </c>
      <c r="N41" s="344">
        <f t="shared" si="11"/>
        <v>0</v>
      </c>
    </row>
    <row r="42" spans="1:24" ht="108.5" x14ac:dyDescent="0.35">
      <c r="A42" s="4"/>
      <c r="B42" s="44" t="str">
        <f>'Sumário Espaços Verdes'!B39</f>
        <v>Pragas e especies invasoras</v>
      </c>
      <c r="C42" s="142" t="s">
        <v>27</v>
      </c>
      <c r="D42" s="137" t="s">
        <v>28</v>
      </c>
      <c r="E42" s="232" t="s">
        <v>208</v>
      </c>
      <c r="F42" s="189" t="str">
        <f>'Sumário Espaços Verdes'!F39</f>
        <v>Biodiversidade</v>
      </c>
      <c r="G42" s="229" t="str">
        <f>'Scan Espaços Verdes'!G30</f>
        <v>Não aplicável</v>
      </c>
      <c r="H42" s="278">
        <f>'Scan Espaços Verdes'!H30</f>
        <v>0</v>
      </c>
      <c r="I42" s="278">
        <f>'Scan Espaços Verdes'!I30</f>
        <v>0</v>
      </c>
      <c r="J42" s="279">
        <f>'Scan Espaços Verdes'!J30</f>
        <v>0</v>
      </c>
      <c r="K42" s="4"/>
      <c r="L42" s="343">
        <f t="shared" si="9"/>
        <v>0</v>
      </c>
      <c r="M42" s="344">
        <f t="shared" si="10"/>
        <v>0</v>
      </c>
      <c r="N42" s="344">
        <f t="shared" si="11"/>
        <v>0</v>
      </c>
    </row>
    <row r="43" spans="1:24" ht="77.5" x14ac:dyDescent="0.35">
      <c r="A43" s="4"/>
      <c r="B43" s="44" t="str">
        <f>'Sumário Espaços Verdes'!B40</f>
        <v>Resíduos</v>
      </c>
      <c r="C43" s="142" t="s">
        <v>31</v>
      </c>
      <c r="D43" s="137" t="s">
        <v>159</v>
      </c>
      <c r="E43" s="232" t="s">
        <v>208</v>
      </c>
      <c r="F43" s="189" t="str">
        <f>'Sumário Espaços Verdes'!F40</f>
        <v>Ambiente</v>
      </c>
      <c r="G43" s="229" t="str">
        <f>'Scan Espaços Verdes'!G31</f>
        <v>Não aplicável</v>
      </c>
      <c r="H43" s="278">
        <f>'Scan Espaços Verdes'!H31</f>
        <v>0</v>
      </c>
      <c r="I43" s="278">
        <f>'Scan Espaços Verdes'!I31</f>
        <v>0</v>
      </c>
      <c r="J43" s="279">
        <f>'Scan Espaços Verdes'!J31</f>
        <v>0</v>
      </c>
      <c r="K43" s="4"/>
      <c r="L43" s="343">
        <f t="shared" si="9"/>
        <v>0</v>
      </c>
      <c r="M43" s="344">
        <f t="shared" si="10"/>
        <v>0</v>
      </c>
      <c r="N43" s="344">
        <f t="shared" si="11"/>
        <v>0</v>
      </c>
    </row>
    <row r="44" spans="1:24" ht="140" thickBot="1" x14ac:dyDescent="0.4">
      <c r="A44" s="4"/>
      <c r="B44" s="44" t="str">
        <f>'Sumário Espaços Verdes'!B41</f>
        <v>Biodiversidade</v>
      </c>
      <c r="C44" s="142" t="s">
        <v>32</v>
      </c>
      <c r="D44" s="137" t="s">
        <v>160</v>
      </c>
      <c r="E44" s="232" t="s">
        <v>208</v>
      </c>
      <c r="F44" s="189" t="str">
        <f>'Sumário Espaços Verdes'!F41</f>
        <v>Biodiversidade</v>
      </c>
      <c r="G44" s="268" t="str">
        <f>'Scan Espaços Verdes'!G32</f>
        <v>Não aplicável</v>
      </c>
      <c r="H44" s="231">
        <f>'Scan Espaços Verdes'!H32</f>
        <v>0</v>
      </c>
      <c r="I44" s="231">
        <f>'Scan Espaços Verdes'!I32</f>
        <v>0</v>
      </c>
      <c r="J44" s="256">
        <f>'Scan Espaços Verdes'!J32</f>
        <v>0</v>
      </c>
      <c r="K44" s="4"/>
      <c r="L44" s="343">
        <f t="shared" si="9"/>
        <v>0</v>
      </c>
      <c r="M44" s="344">
        <f t="shared" si="10"/>
        <v>0</v>
      </c>
      <c r="N44" s="344">
        <f t="shared" si="11"/>
        <v>0</v>
      </c>
    </row>
    <row r="45" spans="1:24" ht="42" customHeight="1" thickTop="1" x14ac:dyDescent="0.35">
      <c r="A45" s="4"/>
      <c r="B45" s="281" t="s">
        <v>161</v>
      </c>
      <c r="C45" s="281"/>
      <c r="D45" s="281"/>
      <c r="E45" s="281"/>
      <c r="F45" s="281"/>
      <c r="G45" s="379"/>
      <c r="H45" s="379"/>
      <c r="I45" s="379"/>
      <c r="J45" s="379"/>
      <c r="K45" s="4"/>
      <c r="L45" s="1"/>
      <c r="M45" s="345"/>
      <c r="N45" s="345"/>
    </row>
    <row r="46" spans="1:24" ht="24" thickBot="1" x14ac:dyDescent="0.6">
      <c r="A46" s="4"/>
      <c r="B46" s="144"/>
      <c r="C46" s="280" t="s">
        <v>162</v>
      </c>
      <c r="D46" s="280"/>
      <c r="E46" s="280"/>
      <c r="F46" s="280"/>
      <c r="G46" s="406"/>
      <c r="H46" s="406"/>
      <c r="I46" s="406"/>
      <c r="J46" s="406"/>
      <c r="K46" s="4"/>
      <c r="L46" s="1"/>
      <c r="M46" s="345"/>
      <c r="N46" s="345"/>
    </row>
    <row r="47" spans="1:24" ht="19.5" thickTop="1" thickBot="1" x14ac:dyDescent="0.4">
      <c r="A47" s="4"/>
      <c r="B47" s="18" t="s">
        <v>3</v>
      </c>
      <c r="C47" s="138" t="s">
        <v>139</v>
      </c>
      <c r="D47" s="138" t="s">
        <v>137</v>
      </c>
      <c r="E47" s="233" t="s">
        <v>200</v>
      </c>
      <c r="F47" s="240" t="s">
        <v>215</v>
      </c>
      <c r="G47" s="228" t="s">
        <v>209</v>
      </c>
      <c r="H47" s="248" t="s">
        <v>71</v>
      </c>
      <c r="I47" s="248" t="s">
        <v>191</v>
      </c>
      <c r="J47" s="249" t="s">
        <v>211</v>
      </c>
      <c r="K47" s="4"/>
      <c r="L47" s="1"/>
      <c r="M47" s="345"/>
      <c r="N47" s="345"/>
    </row>
    <row r="48" spans="1:24" ht="134.25" customHeight="1" x14ac:dyDescent="0.35">
      <c r="A48" s="4"/>
      <c r="B48" s="140" t="str">
        <f>'Sumário Espaços Verdes'!B45</f>
        <v>Emissões</v>
      </c>
      <c r="C48" s="181" t="s">
        <v>43</v>
      </c>
      <c r="D48" s="182" t="s">
        <v>163</v>
      </c>
      <c r="E48" s="232" t="s">
        <v>208</v>
      </c>
      <c r="F48" s="189" t="str">
        <f>'Sumário Espaços Verdes'!F45</f>
        <v>Ambiente</v>
      </c>
      <c r="G48" s="229" t="str">
        <f>'Scan Espaços Verdes'!G36</f>
        <v>Não aplicável</v>
      </c>
      <c r="H48" s="278">
        <f>'Scan Espaços Verdes'!H36</f>
        <v>0</v>
      </c>
      <c r="I48" s="278">
        <f>'Scan Espaços Verdes'!I36</f>
        <v>0</v>
      </c>
      <c r="J48" s="279">
        <f>'Scan Espaços Verdes'!J36</f>
        <v>0</v>
      </c>
      <c r="K48" s="4"/>
      <c r="L48" s="343">
        <f t="shared" si="9"/>
        <v>0</v>
      </c>
      <c r="M48" s="344">
        <f t="shared" si="10"/>
        <v>0</v>
      </c>
      <c r="N48" s="344">
        <f t="shared" si="11"/>
        <v>0</v>
      </c>
    </row>
    <row r="49" spans="1:14" ht="82.5" customHeight="1" x14ac:dyDescent="0.35">
      <c r="A49" s="4"/>
      <c r="B49" s="140" t="str">
        <f>'Sumário Espaços Verdes'!B46</f>
        <v>Emissões</v>
      </c>
      <c r="C49" s="181" t="s">
        <v>49</v>
      </c>
      <c r="D49" s="139" t="s">
        <v>50</v>
      </c>
      <c r="E49" s="232" t="s">
        <v>208</v>
      </c>
      <c r="F49" s="189" t="str">
        <f>'Sumário Espaços Verdes'!F46</f>
        <v>Ambiente</v>
      </c>
      <c r="G49" s="229" t="str">
        <f>'Scan Espaços Verdes'!G37</f>
        <v>Não aplicável</v>
      </c>
      <c r="H49" s="278">
        <f>'Scan Espaços Verdes'!H37</f>
        <v>0</v>
      </c>
      <c r="I49" s="278">
        <f>'Scan Espaços Verdes'!I37</f>
        <v>0</v>
      </c>
      <c r="J49" s="279">
        <f>'Scan Espaços Verdes'!J37</f>
        <v>0</v>
      </c>
      <c r="K49" s="4"/>
      <c r="L49" s="343">
        <f t="shared" si="9"/>
        <v>0</v>
      </c>
      <c r="M49" s="344">
        <f t="shared" si="10"/>
        <v>0</v>
      </c>
      <c r="N49" s="344">
        <f t="shared" si="11"/>
        <v>0</v>
      </c>
    </row>
    <row r="50" spans="1:14" ht="82.5" customHeight="1" x14ac:dyDescent="0.35">
      <c r="A50" s="4"/>
      <c r="B50" s="140" t="str">
        <f>'Sumário Espaços Verdes'!B47</f>
        <v>Mobilidade</v>
      </c>
      <c r="C50" s="181" t="s">
        <v>164</v>
      </c>
      <c r="D50" s="139" t="s">
        <v>44</v>
      </c>
      <c r="E50" s="232" t="s">
        <v>208</v>
      </c>
      <c r="F50" s="189" t="str">
        <f>'Sumário Espaços Verdes'!F47</f>
        <v>Ambiente</v>
      </c>
      <c r="G50" s="229" t="str">
        <f>'Scan Espaços Verdes'!G38</f>
        <v>Não aplicável</v>
      </c>
      <c r="H50" s="278">
        <f>'Scan Espaços Verdes'!H38</f>
        <v>0</v>
      </c>
      <c r="I50" s="278">
        <f>'Scan Espaços Verdes'!I38</f>
        <v>0</v>
      </c>
      <c r="J50" s="279">
        <f>'Scan Espaços Verdes'!J38</f>
        <v>0</v>
      </c>
      <c r="K50" s="4"/>
      <c r="L50" s="343">
        <f t="shared" si="9"/>
        <v>0</v>
      </c>
      <c r="M50" s="344">
        <f t="shared" si="10"/>
        <v>0</v>
      </c>
      <c r="N50" s="344">
        <f t="shared" si="11"/>
        <v>0</v>
      </c>
    </row>
    <row r="51" spans="1:14" ht="82.5" customHeight="1" x14ac:dyDescent="0.35">
      <c r="A51" s="4"/>
      <c r="B51" s="140" t="str">
        <f>'Sumário Espaços Verdes'!B48</f>
        <v>Mobilidade</v>
      </c>
      <c r="C51" s="181" t="s">
        <v>46</v>
      </c>
      <c r="D51" s="139" t="s">
        <v>47</v>
      </c>
      <c r="E51" s="232" t="s">
        <v>208</v>
      </c>
      <c r="F51" s="189" t="str">
        <f>'Sumário Espaços Verdes'!F48</f>
        <v>Ambiente</v>
      </c>
      <c r="G51" s="229" t="str">
        <f>'Scan Espaços Verdes'!G39</f>
        <v>Não aplicável</v>
      </c>
      <c r="H51" s="278">
        <f>'Scan Espaços Verdes'!H39</f>
        <v>0</v>
      </c>
      <c r="I51" s="278">
        <f>'Scan Espaços Verdes'!I39</f>
        <v>0</v>
      </c>
      <c r="J51" s="279">
        <f>'Scan Espaços Verdes'!J39</f>
        <v>0</v>
      </c>
      <c r="K51" s="4"/>
      <c r="L51" s="343">
        <f t="shared" si="9"/>
        <v>0</v>
      </c>
      <c r="M51" s="344">
        <f t="shared" si="10"/>
        <v>0</v>
      </c>
      <c r="N51" s="344">
        <f t="shared" si="11"/>
        <v>0</v>
      </c>
    </row>
    <row r="52" spans="1:14" ht="170.5" x14ac:dyDescent="0.35">
      <c r="A52" s="4"/>
      <c r="B52" s="140" t="str">
        <f>'Sumário Espaços Verdes'!B49</f>
        <v>Pneus dos veículos</v>
      </c>
      <c r="C52" s="181" t="s">
        <v>165</v>
      </c>
      <c r="D52" s="139" t="s">
        <v>166</v>
      </c>
      <c r="E52" s="232" t="s">
        <v>208</v>
      </c>
      <c r="F52" s="189" t="str">
        <f>'Sumário Espaços Verdes'!F49</f>
        <v>Ambiente</v>
      </c>
      <c r="G52" s="229" t="str">
        <f>'Scan Espaços Verdes'!G40</f>
        <v>Não aplicável</v>
      </c>
      <c r="H52" s="278">
        <f>'Scan Espaços Verdes'!H40</f>
        <v>0</v>
      </c>
      <c r="I52" s="278">
        <f>'Scan Espaços Verdes'!I40</f>
        <v>0</v>
      </c>
      <c r="J52" s="279">
        <f>'Scan Espaços Verdes'!J40</f>
        <v>0</v>
      </c>
      <c r="K52" s="4"/>
      <c r="L52" s="343">
        <f t="shared" si="9"/>
        <v>0</v>
      </c>
      <c r="M52" s="344">
        <f t="shared" si="10"/>
        <v>0</v>
      </c>
      <c r="N52" s="344">
        <f t="shared" si="11"/>
        <v>0</v>
      </c>
    </row>
    <row r="53" spans="1:14" ht="195" customHeight="1" x14ac:dyDescent="0.35">
      <c r="A53" s="4"/>
      <c r="B53" s="140" t="str">
        <f>'Sumário Espaços Verdes'!B50</f>
        <v>Pneus dos veículos</v>
      </c>
      <c r="C53" s="181" t="s">
        <v>134</v>
      </c>
      <c r="D53" s="139" t="s">
        <v>52</v>
      </c>
      <c r="E53" s="232" t="s">
        <v>208</v>
      </c>
      <c r="F53" s="189" t="str">
        <f>'Sumário Espaços Verdes'!F50</f>
        <v>Ambiente</v>
      </c>
      <c r="G53" s="229" t="str">
        <f>'Scan Espaços Verdes'!G41</f>
        <v>Não aplicável</v>
      </c>
      <c r="H53" s="278">
        <f>'Scan Espaços Verdes'!H41</f>
        <v>0</v>
      </c>
      <c r="I53" s="278">
        <f>'Scan Espaços Verdes'!I41</f>
        <v>0</v>
      </c>
      <c r="J53" s="279">
        <f>'Scan Espaços Verdes'!J41</f>
        <v>0</v>
      </c>
      <c r="K53" s="4"/>
      <c r="L53" s="343">
        <f t="shared" si="9"/>
        <v>0</v>
      </c>
      <c r="M53" s="344">
        <f t="shared" si="10"/>
        <v>0</v>
      </c>
      <c r="N53" s="344">
        <f t="shared" si="11"/>
        <v>0</v>
      </c>
    </row>
    <row r="54" spans="1:14" ht="82.5" customHeight="1" x14ac:dyDescent="0.35">
      <c r="A54" s="4"/>
      <c r="B54" s="140" t="str">
        <f>'Sumário Espaços Verdes'!B51</f>
        <v xml:space="preserve">Água </v>
      </c>
      <c r="C54" s="181" t="s">
        <v>135</v>
      </c>
      <c r="D54" s="139" t="s">
        <v>48</v>
      </c>
      <c r="E54" s="232" t="s">
        <v>208</v>
      </c>
      <c r="F54" s="189" t="str">
        <f>'Sumário Espaços Verdes'!F51</f>
        <v>Economia Circular</v>
      </c>
      <c r="G54" s="229" t="str">
        <f>'Scan Espaços Verdes'!G42</f>
        <v>Não aplicável</v>
      </c>
      <c r="H54" s="278">
        <f>'Scan Espaços Verdes'!H42</f>
        <v>0</v>
      </c>
      <c r="I54" s="278">
        <f>'Scan Espaços Verdes'!I42</f>
        <v>0</v>
      </c>
      <c r="J54" s="279">
        <f>'Scan Espaços Verdes'!J42</f>
        <v>0</v>
      </c>
      <c r="K54" s="4"/>
      <c r="L54" s="343">
        <f t="shared" si="9"/>
        <v>0</v>
      </c>
      <c r="M54" s="344">
        <f t="shared" si="10"/>
        <v>0</v>
      </c>
      <c r="N54" s="344">
        <f t="shared" si="11"/>
        <v>0</v>
      </c>
    </row>
    <row r="55" spans="1:14" ht="93.5" thickBot="1" x14ac:dyDescent="0.4">
      <c r="A55" s="4"/>
      <c r="B55" s="140" t="str">
        <f>'Sumário Espaços Verdes'!B52</f>
        <v>Lubrificantes</v>
      </c>
      <c r="C55" s="181" t="s">
        <v>51</v>
      </c>
      <c r="D55" s="139" t="s">
        <v>167</v>
      </c>
      <c r="E55" s="232" t="s">
        <v>208</v>
      </c>
      <c r="F55" s="189" t="str">
        <f>'Sumário Espaços Verdes'!F52</f>
        <v>Ambiente</v>
      </c>
      <c r="G55" s="229" t="str">
        <f>'Scan Espaços Verdes'!G43</f>
        <v>Não aplicável</v>
      </c>
      <c r="H55" s="278">
        <f>'Scan Espaços Verdes'!H43</f>
        <v>0</v>
      </c>
      <c r="I55" s="278">
        <f>'Scan Espaços Verdes'!I43</f>
        <v>0</v>
      </c>
      <c r="J55" s="279">
        <f>'Scan Espaços Verdes'!J43</f>
        <v>0</v>
      </c>
      <c r="K55" s="4"/>
      <c r="L55" s="343">
        <f t="shared" si="9"/>
        <v>0</v>
      </c>
      <c r="M55" s="344">
        <f t="shared" si="10"/>
        <v>0</v>
      </c>
      <c r="N55" s="344">
        <f t="shared" si="11"/>
        <v>0</v>
      </c>
    </row>
    <row r="56" spans="1:14" ht="42" customHeight="1" thickTop="1" x14ac:dyDescent="0.35">
      <c r="A56" s="4"/>
      <c r="B56" s="281" t="s">
        <v>161</v>
      </c>
      <c r="C56" s="281"/>
      <c r="D56" s="281"/>
      <c r="E56" s="281"/>
      <c r="F56" s="281"/>
      <c r="G56" s="410"/>
      <c r="H56" s="410"/>
      <c r="I56" s="410"/>
      <c r="J56" s="410"/>
      <c r="K56" s="4"/>
      <c r="L56" s="1"/>
      <c r="M56" s="345"/>
      <c r="N56" s="345"/>
    </row>
    <row r="57" spans="1:14" ht="24" thickBot="1" x14ac:dyDescent="0.6">
      <c r="A57" s="4"/>
      <c r="B57" s="144"/>
      <c r="C57" s="280" t="s">
        <v>168</v>
      </c>
      <c r="D57" s="280"/>
      <c r="E57" s="280"/>
      <c r="F57" s="280"/>
      <c r="G57" s="406"/>
      <c r="H57" s="406"/>
      <c r="I57" s="406"/>
      <c r="J57" s="406"/>
      <c r="K57" s="4"/>
      <c r="L57" s="1"/>
      <c r="M57" s="345"/>
      <c r="N57" s="345"/>
    </row>
    <row r="58" spans="1:14" ht="19.5" thickTop="1" thickBot="1" x14ac:dyDescent="0.4">
      <c r="A58" s="4"/>
      <c r="B58" s="18" t="s">
        <v>3</v>
      </c>
      <c r="C58" s="138" t="s">
        <v>139</v>
      </c>
      <c r="D58" s="138" t="s">
        <v>137</v>
      </c>
      <c r="E58" s="233" t="s">
        <v>200</v>
      </c>
      <c r="F58" s="240" t="s">
        <v>215</v>
      </c>
      <c r="G58" s="228" t="s">
        <v>209</v>
      </c>
      <c r="H58" s="248" t="s">
        <v>71</v>
      </c>
      <c r="I58" s="248" t="s">
        <v>191</v>
      </c>
      <c r="J58" s="249" t="s">
        <v>211</v>
      </c>
      <c r="K58" s="4"/>
      <c r="L58" s="1"/>
      <c r="M58" s="345"/>
      <c r="N58" s="345"/>
    </row>
    <row r="59" spans="1:14" ht="134.25" customHeight="1" x14ac:dyDescent="0.35">
      <c r="A59" s="4"/>
      <c r="B59" s="140" t="str">
        <f>'Sumário Espaços Verdes'!B56</f>
        <v>Competências</v>
      </c>
      <c r="C59" s="181" t="s">
        <v>136</v>
      </c>
      <c r="D59" s="182" t="s">
        <v>169</v>
      </c>
      <c r="E59" s="232" t="s">
        <v>208</v>
      </c>
      <c r="F59" s="189" t="str">
        <f>'Sumário Espaços Verdes'!F56</f>
        <v>Ambiente</v>
      </c>
      <c r="G59" s="229" t="str">
        <f>'Scan Espaços Verdes'!G47</f>
        <v>Não aplicável</v>
      </c>
      <c r="H59" s="278">
        <f>'Scan Espaços Verdes'!H47</f>
        <v>0</v>
      </c>
      <c r="I59" s="278">
        <f>'Scan Espaços Verdes'!I47</f>
        <v>0</v>
      </c>
      <c r="J59" s="279">
        <f>'Scan Espaços Verdes'!J47</f>
        <v>0</v>
      </c>
      <c r="K59" s="4"/>
      <c r="L59" s="343">
        <f t="shared" si="9"/>
        <v>0</v>
      </c>
      <c r="M59" s="344">
        <f t="shared" si="10"/>
        <v>0</v>
      </c>
      <c r="N59" s="344">
        <f t="shared" si="11"/>
        <v>0</v>
      </c>
    </row>
    <row r="60" spans="1:14" ht="155" x14ac:dyDescent="0.35">
      <c r="A60" s="4"/>
      <c r="B60" s="140" t="str">
        <f>'Sumário Espaços Verdes'!B57</f>
        <v>Gestão</v>
      </c>
      <c r="C60" s="181" t="s">
        <v>53</v>
      </c>
      <c r="D60" s="139" t="s">
        <v>170</v>
      </c>
      <c r="E60" s="232" t="s">
        <v>208</v>
      </c>
      <c r="F60" s="189" t="str">
        <f>'Sumário Espaços Verdes'!F57</f>
        <v>Ambiente</v>
      </c>
      <c r="G60" s="229" t="str">
        <f>'Scan Espaços Verdes'!G48</f>
        <v>Não aplicável</v>
      </c>
      <c r="H60" s="278">
        <f>'Scan Espaços Verdes'!H48</f>
        <v>0</v>
      </c>
      <c r="I60" s="278">
        <f>'Scan Espaços Verdes'!I48</f>
        <v>0</v>
      </c>
      <c r="J60" s="279">
        <f>'Scan Espaços Verdes'!J48</f>
        <v>0</v>
      </c>
      <c r="K60" s="4"/>
      <c r="L60" s="343">
        <f t="shared" si="9"/>
        <v>0</v>
      </c>
      <c r="M60" s="344">
        <f t="shared" si="10"/>
        <v>0</v>
      </c>
      <c r="N60" s="344">
        <f t="shared" si="11"/>
        <v>0</v>
      </c>
    </row>
    <row r="61" spans="1:14" ht="93" x14ac:dyDescent="0.35">
      <c r="A61" s="4"/>
      <c r="B61" s="140" t="str">
        <f>'Sumário Espaços Verdes'!B58</f>
        <v>Pessoal</v>
      </c>
      <c r="C61" s="181" t="s">
        <v>54</v>
      </c>
      <c r="D61" s="139" t="s">
        <v>171</v>
      </c>
      <c r="E61" s="232" t="s">
        <v>208</v>
      </c>
      <c r="F61" s="189" t="str">
        <f>'Sumário Espaços Verdes'!F58</f>
        <v>Indicador social</v>
      </c>
      <c r="G61" s="229" t="str">
        <f>'Scan Espaços Verdes'!G49</f>
        <v>Não aplicável</v>
      </c>
      <c r="H61" s="278">
        <f>'Scan Espaços Verdes'!H49</f>
        <v>0</v>
      </c>
      <c r="I61" s="278">
        <f>'Scan Espaços Verdes'!I49</f>
        <v>0</v>
      </c>
      <c r="J61" s="279">
        <f>'Scan Espaços Verdes'!J49</f>
        <v>0</v>
      </c>
      <c r="K61" s="4"/>
      <c r="L61" s="343">
        <f t="shared" si="9"/>
        <v>0</v>
      </c>
      <c r="M61" s="344">
        <f t="shared" si="10"/>
        <v>0</v>
      </c>
      <c r="N61" s="344">
        <f t="shared" si="11"/>
        <v>0</v>
      </c>
    </row>
    <row r="62" spans="1:14" ht="42" customHeight="1" x14ac:dyDescent="0.35">
      <c r="A62" s="4"/>
      <c r="B62" s="281" t="s">
        <v>172</v>
      </c>
      <c r="C62" s="281"/>
      <c r="D62" s="281"/>
      <c r="E62" s="281"/>
      <c r="F62" s="281"/>
      <c r="G62" s="379"/>
      <c r="H62" s="379"/>
      <c r="I62" s="379"/>
      <c r="J62" s="379"/>
      <c r="K62" s="4"/>
      <c r="L62" s="1"/>
      <c r="M62" s="345"/>
      <c r="N62" s="345"/>
    </row>
    <row r="63" spans="1:14" ht="24" thickBot="1" x14ac:dyDescent="0.6">
      <c r="A63" s="4"/>
      <c r="B63" s="144"/>
      <c r="C63" s="280" t="s">
        <v>173</v>
      </c>
      <c r="D63" s="280"/>
      <c r="E63" s="280"/>
      <c r="F63" s="280"/>
      <c r="G63" s="406"/>
      <c r="H63" s="406"/>
      <c r="I63" s="406"/>
      <c r="J63" s="406"/>
      <c r="K63" s="4"/>
      <c r="L63" s="1"/>
      <c r="M63" s="345"/>
      <c r="N63" s="345"/>
    </row>
    <row r="64" spans="1:14" ht="19.5" thickTop="1" thickBot="1" x14ac:dyDescent="0.4">
      <c r="A64" s="4"/>
      <c r="B64" s="18" t="s">
        <v>3</v>
      </c>
      <c r="C64" s="138" t="s">
        <v>139</v>
      </c>
      <c r="D64" s="138" t="s">
        <v>137</v>
      </c>
      <c r="E64" s="233" t="s">
        <v>200</v>
      </c>
      <c r="F64" s="240" t="s">
        <v>215</v>
      </c>
      <c r="G64" s="228" t="s">
        <v>209</v>
      </c>
      <c r="H64" s="248" t="s">
        <v>71</v>
      </c>
      <c r="I64" s="248" t="s">
        <v>191</v>
      </c>
      <c r="J64" s="249" t="s">
        <v>211</v>
      </c>
      <c r="K64" s="4"/>
      <c r="L64" s="1"/>
      <c r="M64" s="345"/>
      <c r="N64" s="345"/>
    </row>
    <row r="65" spans="1:14" ht="134.25" customHeight="1" x14ac:dyDescent="0.35">
      <c r="A65" s="4"/>
      <c r="B65" s="312" t="str">
        <f>'Sumário Espaços Verdes'!B62</f>
        <v>Produtos</v>
      </c>
      <c r="C65" s="314" t="s">
        <v>174</v>
      </c>
      <c r="D65" s="182" t="s">
        <v>13</v>
      </c>
      <c r="E65" s="232" t="s">
        <v>208</v>
      </c>
      <c r="F65" s="189" t="str">
        <f>'Sumário Espaços Verdes'!F62</f>
        <v>Ambiente</v>
      </c>
      <c r="G65" s="229" t="str">
        <f>'Scan Espaços Verdes'!G53</f>
        <v>Não aplicável</v>
      </c>
      <c r="H65" s="278">
        <f>'Scan Espaços Verdes'!H53</f>
        <v>0</v>
      </c>
      <c r="I65" s="278">
        <f>'Scan Espaços Verdes'!I53</f>
        <v>0</v>
      </c>
      <c r="J65" s="279">
        <f>'Scan Espaços Verdes'!J53</f>
        <v>0</v>
      </c>
      <c r="K65" s="4"/>
      <c r="L65" s="343">
        <f t="shared" si="9"/>
        <v>0</v>
      </c>
      <c r="M65" s="344">
        <f t="shared" si="10"/>
        <v>0</v>
      </c>
      <c r="N65" s="344">
        <f t="shared" si="11"/>
        <v>0</v>
      </c>
    </row>
    <row r="66" spans="1:14" ht="58.5" thickBot="1" x14ac:dyDescent="0.4">
      <c r="A66" s="4"/>
      <c r="B66" s="312" t="str">
        <f>'Sumário Espaços Verdes'!B63</f>
        <v>Poeiras</v>
      </c>
      <c r="C66" s="246" t="s">
        <v>18</v>
      </c>
      <c r="D66" s="146" t="s">
        <v>17</v>
      </c>
      <c r="E66" s="232" t="s">
        <v>208</v>
      </c>
      <c r="F66" s="189" t="str">
        <f>'Sumário Espaços Verdes'!F63</f>
        <v>Ambiente</v>
      </c>
      <c r="G66" s="268" t="str">
        <f>'Scan Espaços Verdes'!G54</f>
        <v>Não aplicável</v>
      </c>
      <c r="H66" s="231">
        <f>'Scan Espaços Verdes'!H54</f>
        <v>0</v>
      </c>
      <c r="I66" s="231">
        <f>'Scan Espaços Verdes'!I54</f>
        <v>0</v>
      </c>
      <c r="J66" s="256">
        <f>'Scan Espaços Verdes'!J54</f>
        <v>0</v>
      </c>
      <c r="K66" s="4"/>
      <c r="L66" s="343">
        <f t="shared" si="9"/>
        <v>0</v>
      </c>
      <c r="M66" s="344">
        <f t="shared" si="10"/>
        <v>0</v>
      </c>
      <c r="N66" s="344">
        <f t="shared" si="11"/>
        <v>0</v>
      </c>
    </row>
    <row r="67" spans="1:14" ht="42" customHeight="1" thickTop="1" x14ac:dyDescent="0.35">
      <c r="A67" s="4"/>
      <c r="B67" s="281" t="s">
        <v>175</v>
      </c>
      <c r="C67" s="281"/>
      <c r="D67" s="281"/>
      <c r="E67" s="281"/>
      <c r="F67" s="281"/>
      <c r="G67" s="379"/>
      <c r="H67" s="379"/>
      <c r="I67" s="379"/>
      <c r="J67" s="379"/>
      <c r="K67" s="4"/>
      <c r="L67" s="1"/>
      <c r="M67" s="345"/>
      <c r="N67" s="345"/>
    </row>
    <row r="68" spans="1:14" ht="24" thickBot="1" x14ac:dyDescent="0.6">
      <c r="A68" s="4"/>
      <c r="B68" s="144"/>
      <c r="C68" s="280" t="s">
        <v>5</v>
      </c>
      <c r="D68" s="280"/>
      <c r="E68" s="280"/>
      <c r="F68" s="280"/>
      <c r="G68" s="406"/>
      <c r="H68" s="406"/>
      <c r="I68" s="406"/>
      <c r="J68" s="406"/>
      <c r="K68" s="4"/>
      <c r="L68" s="1"/>
      <c r="M68" s="345"/>
      <c r="N68" s="345"/>
    </row>
    <row r="69" spans="1:14" ht="19.5" thickTop="1" thickBot="1" x14ac:dyDescent="0.4">
      <c r="A69" s="4"/>
      <c r="B69" s="18" t="s">
        <v>3</v>
      </c>
      <c r="C69" s="138" t="s">
        <v>139</v>
      </c>
      <c r="D69" s="138" t="s">
        <v>137</v>
      </c>
      <c r="E69" s="233" t="s">
        <v>200</v>
      </c>
      <c r="F69" s="240" t="s">
        <v>215</v>
      </c>
      <c r="G69" s="228" t="s">
        <v>209</v>
      </c>
      <c r="H69" s="248" t="s">
        <v>71</v>
      </c>
      <c r="I69" s="248" t="s">
        <v>191</v>
      </c>
      <c r="J69" s="249" t="s">
        <v>211</v>
      </c>
      <c r="K69" s="4"/>
      <c r="L69" s="1"/>
      <c r="M69" s="345"/>
      <c r="N69" s="345"/>
    </row>
    <row r="70" spans="1:14" ht="134.25" customHeight="1" x14ac:dyDescent="0.35">
      <c r="A70" s="4"/>
      <c r="B70" s="312" t="str">
        <f>'Sumário Espaços Verdes'!B67</f>
        <v>Produtos</v>
      </c>
      <c r="C70" s="313" t="s">
        <v>5</v>
      </c>
      <c r="D70" s="182" t="s">
        <v>176</v>
      </c>
      <c r="E70" s="232" t="s">
        <v>208</v>
      </c>
      <c r="F70" s="189" t="str">
        <f>'Sumário Espaços Verdes'!F67</f>
        <v>Ambiente</v>
      </c>
      <c r="G70" s="285" t="str">
        <f>'Scan Espaços Verdes'!G58</f>
        <v>Não aplicável</v>
      </c>
      <c r="H70" s="286">
        <f>'Scan Espaços Verdes'!H58</f>
        <v>0</v>
      </c>
      <c r="I70" s="286">
        <f>'Scan Espaços Verdes'!I58</f>
        <v>0</v>
      </c>
      <c r="J70" s="255">
        <f>'Scan Espaços Verdes'!J58</f>
        <v>0</v>
      </c>
      <c r="K70" s="4"/>
      <c r="L70" s="343">
        <f t="shared" si="9"/>
        <v>0</v>
      </c>
      <c r="M70" s="344">
        <f t="shared" si="10"/>
        <v>0</v>
      </c>
      <c r="N70" s="344">
        <f t="shared" si="11"/>
        <v>0</v>
      </c>
    </row>
    <row r="71" spans="1:14" ht="29.5" thickBot="1" x14ac:dyDescent="0.4">
      <c r="A71" s="4"/>
      <c r="B71" s="312" t="str">
        <f>'Sumário Espaços Verdes'!B68</f>
        <v>Sacos</v>
      </c>
      <c r="C71" s="246" t="s">
        <v>14</v>
      </c>
      <c r="D71" s="146" t="s">
        <v>15</v>
      </c>
      <c r="E71" s="232" t="s">
        <v>208</v>
      </c>
      <c r="F71" s="189" t="str">
        <f>'Sumário Espaços Verdes'!F68</f>
        <v>Economia Circular</v>
      </c>
      <c r="G71" s="230" t="str">
        <f>'Scan Espaços Verdes'!G59</f>
        <v>Não aplicável</v>
      </c>
      <c r="H71" s="287">
        <f>'Scan Espaços Verdes'!H59</f>
        <v>0</v>
      </c>
      <c r="I71" s="287">
        <f>'Scan Espaços Verdes'!I59</f>
        <v>0</v>
      </c>
      <c r="J71" s="258">
        <f>'Scan Espaços Verdes'!J59</f>
        <v>0</v>
      </c>
      <c r="K71" s="4"/>
      <c r="L71" s="343">
        <f t="shared" si="9"/>
        <v>0</v>
      </c>
      <c r="M71" s="344">
        <f t="shared" si="10"/>
        <v>0</v>
      </c>
      <c r="N71" s="344">
        <f t="shared" si="11"/>
        <v>0</v>
      </c>
    </row>
    <row r="72" spans="1:14" ht="42" customHeight="1" thickTop="1" x14ac:dyDescent="0.35">
      <c r="A72" s="4"/>
      <c r="B72" s="281" t="s">
        <v>177</v>
      </c>
      <c r="C72" s="281"/>
      <c r="D72" s="281"/>
      <c r="E72" s="281"/>
      <c r="F72" s="281"/>
      <c r="G72" s="379"/>
      <c r="H72" s="379"/>
      <c r="I72" s="379"/>
      <c r="J72" s="379"/>
      <c r="K72" s="4"/>
      <c r="L72" s="1"/>
      <c r="M72" s="345"/>
      <c r="N72" s="345"/>
    </row>
    <row r="73" spans="1:14" ht="24" thickBot="1" x14ac:dyDescent="0.6">
      <c r="A73" s="4"/>
      <c r="B73" s="144"/>
      <c r="C73" s="280" t="s">
        <v>178</v>
      </c>
      <c r="D73" s="280"/>
      <c r="E73" s="280"/>
      <c r="F73" s="280"/>
      <c r="G73" s="406"/>
      <c r="H73" s="406"/>
      <c r="I73" s="406"/>
      <c r="J73" s="406"/>
      <c r="K73" s="4"/>
      <c r="L73" s="1"/>
      <c r="M73" s="345"/>
      <c r="N73" s="345"/>
    </row>
    <row r="74" spans="1:14" ht="19.5" thickTop="1" thickBot="1" x14ac:dyDescent="0.4">
      <c r="A74" s="4"/>
      <c r="B74" s="18" t="s">
        <v>3</v>
      </c>
      <c r="C74" s="138" t="s">
        <v>139</v>
      </c>
      <c r="D74" s="138" t="s">
        <v>137</v>
      </c>
      <c r="E74" s="233" t="s">
        <v>200</v>
      </c>
      <c r="F74" s="240" t="s">
        <v>215</v>
      </c>
      <c r="G74" s="228" t="s">
        <v>209</v>
      </c>
      <c r="H74" s="248" t="s">
        <v>71</v>
      </c>
      <c r="I74" s="248" t="s">
        <v>191</v>
      </c>
      <c r="J74" s="249" t="s">
        <v>211</v>
      </c>
      <c r="K74" s="4"/>
      <c r="L74" s="1"/>
      <c r="M74" s="345"/>
      <c r="N74" s="345"/>
    </row>
    <row r="75" spans="1:14" ht="155" x14ac:dyDescent="0.35">
      <c r="A75" s="4"/>
      <c r="B75" s="245" t="str">
        <f>'Sumário Espaços Verdes'!B72</f>
        <v>Emissões</v>
      </c>
      <c r="C75" s="184" t="s">
        <v>179</v>
      </c>
      <c r="D75" s="182" t="s">
        <v>180</v>
      </c>
      <c r="E75" s="232" t="s">
        <v>208</v>
      </c>
      <c r="F75" s="189" t="str">
        <f>'Sumário Espaços Verdes'!F72</f>
        <v>Ambiente</v>
      </c>
      <c r="G75" s="229" t="str">
        <f>'Scan Espaços Verdes'!G63</f>
        <v>Não aplicável</v>
      </c>
      <c r="H75" s="278">
        <f>'Scan Espaços Verdes'!H63</f>
        <v>0</v>
      </c>
      <c r="I75" s="278">
        <f>'Scan Espaços Verdes'!I63</f>
        <v>0</v>
      </c>
      <c r="J75" s="279">
        <f>'Scan Espaços Verdes'!J63</f>
        <v>0</v>
      </c>
      <c r="K75" s="4"/>
      <c r="L75" s="343">
        <f t="shared" si="9"/>
        <v>0</v>
      </c>
      <c r="M75" s="344">
        <f t="shared" si="10"/>
        <v>0</v>
      </c>
      <c r="N75" s="344">
        <f t="shared" si="11"/>
        <v>0</v>
      </c>
    </row>
    <row r="76" spans="1:14" ht="87" x14ac:dyDescent="0.35">
      <c r="A76" s="4"/>
      <c r="B76" s="312" t="str">
        <f>'Sumário Espaços Verdes'!B73</f>
        <v xml:space="preserve">Espalhadores </v>
      </c>
      <c r="C76" s="184" t="s">
        <v>132</v>
      </c>
      <c r="D76" s="146" t="s">
        <v>35</v>
      </c>
      <c r="E76" s="232" t="s">
        <v>208</v>
      </c>
      <c r="F76" s="189" t="str">
        <f>'Sumário Espaços Verdes'!F73</f>
        <v>Ambiente</v>
      </c>
      <c r="G76" s="229" t="str">
        <f>'Scan Espaços Verdes'!G64</f>
        <v>Não aplicável</v>
      </c>
      <c r="H76" s="278">
        <f>'Scan Espaços Verdes'!H64</f>
        <v>0</v>
      </c>
      <c r="I76" s="278">
        <f>'Scan Espaços Verdes'!I64</f>
        <v>0</v>
      </c>
      <c r="J76" s="279">
        <f>'Scan Espaços Verdes'!J64</f>
        <v>0</v>
      </c>
      <c r="K76" s="4"/>
      <c r="L76" s="343">
        <f t="shared" si="9"/>
        <v>0</v>
      </c>
      <c r="M76" s="344">
        <f t="shared" si="10"/>
        <v>0</v>
      </c>
      <c r="N76" s="344">
        <f t="shared" si="11"/>
        <v>0</v>
      </c>
    </row>
    <row r="77" spans="1:14" ht="145" x14ac:dyDescent="0.35">
      <c r="A77" s="4"/>
      <c r="B77" s="312" t="str">
        <f>'Sumário Espaços Verdes'!B74</f>
        <v>Baterias</v>
      </c>
      <c r="C77" s="184" t="s">
        <v>36</v>
      </c>
      <c r="D77" s="146" t="s">
        <v>181</v>
      </c>
      <c r="E77" s="232" t="s">
        <v>208</v>
      </c>
      <c r="F77" s="189" t="str">
        <f>'Sumário Espaços Verdes'!F74</f>
        <v>Ambiente</v>
      </c>
      <c r="G77" s="229" t="str">
        <f>'Scan Espaços Verdes'!G65</f>
        <v>Não aplicável</v>
      </c>
      <c r="H77" s="278">
        <f>'Scan Espaços Verdes'!H65</f>
        <v>0</v>
      </c>
      <c r="I77" s="278">
        <f>'Scan Espaços Verdes'!I65</f>
        <v>0</v>
      </c>
      <c r="J77" s="279">
        <f>'Scan Espaços Verdes'!J65</f>
        <v>0</v>
      </c>
      <c r="K77" s="4"/>
      <c r="L77" s="343">
        <f t="shared" si="9"/>
        <v>0</v>
      </c>
      <c r="M77" s="344">
        <f t="shared" si="10"/>
        <v>0</v>
      </c>
      <c r="N77" s="344">
        <f t="shared" si="11"/>
        <v>0</v>
      </c>
    </row>
    <row r="78" spans="1:14" ht="217.5" x14ac:dyDescent="0.35">
      <c r="A78" s="4"/>
      <c r="B78" s="312" t="str">
        <f>'Sumário Espaços Verdes'!B75</f>
        <v>Lubrificantes</v>
      </c>
      <c r="C78" s="246" t="s">
        <v>182</v>
      </c>
      <c r="D78" s="146" t="s">
        <v>183</v>
      </c>
      <c r="E78" s="232" t="s">
        <v>208</v>
      </c>
      <c r="F78" s="189" t="str">
        <f>'Sumário Espaços Verdes'!F75</f>
        <v>Ambiente</v>
      </c>
      <c r="G78" s="229" t="str">
        <f>'Scan Espaços Verdes'!G66</f>
        <v>Não aplicável</v>
      </c>
      <c r="H78" s="278">
        <f>'Scan Espaços Verdes'!H66</f>
        <v>0</v>
      </c>
      <c r="I78" s="278">
        <f>'Scan Espaços Verdes'!I66</f>
        <v>0</v>
      </c>
      <c r="J78" s="279">
        <f>'Scan Espaços Verdes'!J66</f>
        <v>0</v>
      </c>
      <c r="K78" s="4"/>
      <c r="L78" s="343">
        <f t="shared" si="9"/>
        <v>0</v>
      </c>
      <c r="M78" s="344">
        <f t="shared" si="10"/>
        <v>0</v>
      </c>
      <c r="N78" s="344">
        <f t="shared" si="11"/>
        <v>0</v>
      </c>
    </row>
    <row r="79" spans="1:14" ht="58" x14ac:dyDescent="0.35">
      <c r="A79" s="4"/>
      <c r="B79" s="312" t="str">
        <f>'Sumário Espaços Verdes'!B76</f>
        <v>Manutenção</v>
      </c>
      <c r="C79" s="246" t="s">
        <v>133</v>
      </c>
      <c r="D79" s="146" t="s">
        <v>37</v>
      </c>
      <c r="E79" s="232" t="s">
        <v>208</v>
      </c>
      <c r="F79" s="189" t="str">
        <f>'Sumário Espaços Verdes'!F76</f>
        <v>Ambiente</v>
      </c>
      <c r="G79" s="229" t="str">
        <f>'Scan Espaços Verdes'!G67</f>
        <v>Não aplicável</v>
      </c>
      <c r="H79" s="278">
        <f>'Scan Espaços Verdes'!H67</f>
        <v>0</v>
      </c>
      <c r="I79" s="278">
        <f>'Scan Espaços Verdes'!I67</f>
        <v>0</v>
      </c>
      <c r="J79" s="279">
        <f>'Scan Espaços Verdes'!J67</f>
        <v>0</v>
      </c>
      <c r="K79" s="4"/>
      <c r="L79" s="343">
        <f t="shared" si="9"/>
        <v>0</v>
      </c>
      <c r="M79" s="344">
        <f t="shared" si="10"/>
        <v>0</v>
      </c>
      <c r="N79" s="344">
        <f t="shared" si="11"/>
        <v>0</v>
      </c>
    </row>
    <row r="80" spans="1:14" ht="42" customHeight="1" x14ac:dyDescent="0.35">
      <c r="A80" s="4"/>
      <c r="B80" s="281" t="s">
        <v>184</v>
      </c>
      <c r="C80" s="281"/>
      <c r="D80" s="281"/>
      <c r="E80" s="281"/>
      <c r="F80" s="281"/>
      <c r="G80" s="379"/>
      <c r="H80" s="379"/>
      <c r="I80" s="379"/>
      <c r="J80" s="379"/>
      <c r="K80" s="4"/>
      <c r="L80" s="1"/>
      <c r="M80" s="345"/>
      <c r="N80" s="345"/>
    </row>
    <row r="81" spans="1:14" ht="24" thickBot="1" x14ac:dyDescent="0.6">
      <c r="A81" s="4"/>
      <c r="B81" s="144"/>
      <c r="C81" s="280" t="s">
        <v>185</v>
      </c>
      <c r="D81" s="280"/>
      <c r="E81" s="280"/>
      <c r="F81" s="280"/>
      <c r="G81" s="406"/>
      <c r="H81" s="406"/>
      <c r="I81" s="406"/>
      <c r="J81" s="406"/>
      <c r="K81" s="4"/>
      <c r="L81" s="1"/>
      <c r="M81" s="345"/>
      <c r="N81" s="345"/>
    </row>
    <row r="82" spans="1:14" ht="19.5" thickTop="1" thickBot="1" x14ac:dyDescent="0.4">
      <c r="A82" s="4"/>
      <c r="B82" s="18" t="s">
        <v>3</v>
      </c>
      <c r="C82" s="138" t="s">
        <v>139</v>
      </c>
      <c r="D82" s="138" t="s">
        <v>137</v>
      </c>
      <c r="E82" s="233" t="s">
        <v>200</v>
      </c>
      <c r="F82" s="240" t="s">
        <v>215</v>
      </c>
      <c r="G82" s="228" t="s">
        <v>209</v>
      </c>
      <c r="H82" s="248" t="s">
        <v>71</v>
      </c>
      <c r="I82" s="248" t="s">
        <v>191</v>
      </c>
      <c r="J82" s="249" t="s">
        <v>211</v>
      </c>
      <c r="K82" s="4"/>
      <c r="L82" s="1"/>
      <c r="M82" s="345"/>
      <c r="N82" s="345"/>
    </row>
    <row r="83" spans="1:14" ht="101.5" x14ac:dyDescent="0.35">
      <c r="A83" s="4"/>
      <c r="B83" s="245" t="str">
        <f>'Sumário Espaços Verdes'!B80</f>
        <v>Emissões</v>
      </c>
      <c r="C83" s="184" t="s">
        <v>186</v>
      </c>
      <c r="D83" s="182" t="s">
        <v>187</v>
      </c>
      <c r="E83" s="232" t="s">
        <v>208</v>
      </c>
      <c r="F83" s="189" t="str">
        <f>'Sumário Espaços Verdes'!F80</f>
        <v>Ambiente</v>
      </c>
      <c r="G83" s="229" t="str">
        <f>'Scan Espaços Verdes'!G71</f>
        <v>Não aplicável</v>
      </c>
      <c r="H83" s="278">
        <f>'Scan Espaços Verdes'!H71</f>
        <v>0</v>
      </c>
      <c r="I83" s="278">
        <f>'Scan Espaços Verdes'!I71</f>
        <v>0</v>
      </c>
      <c r="J83" s="279">
        <f>'Scan Espaços Verdes'!J71</f>
        <v>0</v>
      </c>
      <c r="K83" s="4"/>
      <c r="L83" s="343">
        <f t="shared" si="9"/>
        <v>0</v>
      </c>
      <c r="M83" s="344">
        <f t="shared" si="10"/>
        <v>0</v>
      </c>
      <c r="N83" s="344">
        <f t="shared" si="11"/>
        <v>0</v>
      </c>
    </row>
    <row r="84" spans="1:14" ht="155" x14ac:dyDescent="0.35">
      <c r="A84" s="4"/>
      <c r="B84" s="312" t="str">
        <f>'Sumário Espaços Verdes'!B81</f>
        <v>Pneus</v>
      </c>
      <c r="C84" s="184" t="s">
        <v>188</v>
      </c>
      <c r="D84" s="182" t="s">
        <v>189</v>
      </c>
      <c r="E84" s="232" t="s">
        <v>208</v>
      </c>
      <c r="F84" s="189" t="str">
        <f>'Sumário Espaços Verdes'!F81</f>
        <v>Ambiente</v>
      </c>
      <c r="G84" s="229" t="str">
        <f>'Scan Espaços Verdes'!G72</f>
        <v>Não aplicável</v>
      </c>
      <c r="H84" s="278">
        <f>'Scan Espaços Verdes'!H72</f>
        <v>0</v>
      </c>
      <c r="I84" s="278">
        <f>'Scan Espaços Verdes'!I72</f>
        <v>0</v>
      </c>
      <c r="J84" s="279">
        <f>'Scan Espaços Verdes'!J72</f>
        <v>0</v>
      </c>
      <c r="K84" s="4"/>
      <c r="L84" s="343">
        <f t="shared" si="9"/>
        <v>0</v>
      </c>
      <c r="M84" s="344">
        <f t="shared" si="10"/>
        <v>0</v>
      </c>
      <c r="N84" s="344">
        <f t="shared" si="11"/>
        <v>0</v>
      </c>
    </row>
    <row r="85" spans="1:14" ht="124" x14ac:dyDescent="0.35">
      <c r="A85" s="4"/>
      <c r="B85" s="312" t="str">
        <f>'Sumário Espaços Verdes'!B82</f>
        <v>Água</v>
      </c>
      <c r="C85" s="246" t="s">
        <v>38</v>
      </c>
      <c r="D85" s="182" t="s">
        <v>190</v>
      </c>
      <c r="E85" s="232" t="s">
        <v>208</v>
      </c>
      <c r="F85" s="189" t="str">
        <f>'Sumário Espaços Verdes'!F82</f>
        <v>Economia Circular</v>
      </c>
      <c r="G85" s="229" t="str">
        <f>'Scan Espaços Verdes'!G73</f>
        <v>Não aplicável</v>
      </c>
      <c r="H85" s="278">
        <f>'Scan Espaços Verdes'!H73</f>
        <v>0</v>
      </c>
      <c r="I85" s="278">
        <f>'Scan Espaços Verdes'!I73</f>
        <v>0</v>
      </c>
      <c r="J85" s="279">
        <f>'Scan Espaços Verdes'!J73</f>
        <v>0</v>
      </c>
      <c r="K85" s="4"/>
      <c r="L85" s="343">
        <f t="shared" si="9"/>
        <v>0</v>
      </c>
      <c r="M85" s="344">
        <f t="shared" si="10"/>
        <v>0</v>
      </c>
      <c r="N85" s="344">
        <f t="shared" si="11"/>
        <v>0</v>
      </c>
    </row>
    <row r="86" spans="1:14" ht="62" x14ac:dyDescent="0.35">
      <c r="A86" s="4"/>
      <c r="B86" s="312" t="str">
        <f>'Sumário Espaços Verdes'!B83</f>
        <v>Ruído</v>
      </c>
      <c r="C86" s="246" t="s">
        <v>39</v>
      </c>
      <c r="D86" s="182" t="s">
        <v>40</v>
      </c>
      <c r="E86" s="232" t="s">
        <v>208</v>
      </c>
      <c r="F86" s="189" t="str">
        <f>'Sumário Espaços Verdes'!F83</f>
        <v>Ambiente</v>
      </c>
      <c r="G86" s="229" t="str">
        <f>'Scan Espaços Verdes'!G74</f>
        <v>Não aplicável</v>
      </c>
      <c r="H86" s="278">
        <f>'Scan Espaços Verdes'!H74</f>
        <v>0</v>
      </c>
      <c r="I86" s="278">
        <f>'Scan Espaços Verdes'!I74</f>
        <v>0</v>
      </c>
      <c r="J86" s="279">
        <f>'Scan Espaços Verdes'!J74</f>
        <v>0</v>
      </c>
      <c r="K86" s="4"/>
      <c r="L86" s="343">
        <f t="shared" si="9"/>
        <v>0</v>
      </c>
      <c r="M86" s="344">
        <f t="shared" si="10"/>
        <v>0</v>
      </c>
      <c r="N86" s="344">
        <f t="shared" si="11"/>
        <v>0</v>
      </c>
    </row>
    <row r="87" spans="1:14" ht="47" thickBot="1" x14ac:dyDescent="0.4">
      <c r="A87" s="4"/>
      <c r="B87" s="312" t="str">
        <f>'Sumário Espaços Verdes'!B84</f>
        <v>Varredoras</v>
      </c>
      <c r="C87" s="246" t="s">
        <v>41</v>
      </c>
      <c r="D87" s="182" t="s">
        <v>42</v>
      </c>
      <c r="E87" s="232" t="s">
        <v>208</v>
      </c>
      <c r="F87" s="189" t="str">
        <f>'Sumário Espaços Verdes'!F84</f>
        <v>Ambiente</v>
      </c>
      <c r="G87" s="268" t="str">
        <f>'Scan Espaços Verdes'!G75</f>
        <v>Não aplicável</v>
      </c>
      <c r="H87" s="231">
        <f>'Scan Espaços Verdes'!H75</f>
        <v>0</v>
      </c>
      <c r="I87" s="231">
        <f>'Scan Espaços Verdes'!I75</f>
        <v>0</v>
      </c>
      <c r="J87" s="256">
        <f>'Scan Espaços Verdes'!J75</f>
        <v>0</v>
      </c>
      <c r="K87" s="4"/>
      <c r="L87" s="343">
        <f t="shared" si="9"/>
        <v>0</v>
      </c>
      <c r="M87" s="344">
        <f t="shared" si="10"/>
        <v>0</v>
      </c>
      <c r="N87" s="344">
        <f t="shared" si="11"/>
        <v>0</v>
      </c>
    </row>
    <row r="88" spans="1:14" ht="15" thickTop="1" x14ac:dyDescent="0.35">
      <c r="A88" s="4"/>
      <c r="B88" s="4"/>
      <c r="C88" s="4"/>
      <c r="D88" s="4"/>
      <c r="E88" s="4"/>
      <c r="F88" s="4"/>
      <c r="G88" s="4"/>
      <c r="H88" s="4"/>
      <c r="I88" s="4"/>
      <c r="J88" s="4"/>
      <c r="K88" s="4"/>
    </row>
    <row r="89" spans="1:14" x14ac:dyDescent="0.35">
      <c r="A89" s="4"/>
      <c r="B89" s="4"/>
      <c r="C89" s="4"/>
      <c r="D89" s="4"/>
      <c r="E89" s="4"/>
      <c r="F89" s="4"/>
      <c r="G89" s="4"/>
      <c r="H89" s="4"/>
      <c r="I89" s="4"/>
      <c r="J89" s="4"/>
      <c r="K89" s="4"/>
    </row>
    <row r="90" spans="1:14" x14ac:dyDescent="0.35">
      <c r="A90" s="4"/>
      <c r="B90" s="4"/>
      <c r="C90" s="4"/>
      <c r="D90" s="4"/>
      <c r="E90" s="4"/>
      <c r="F90" s="4"/>
      <c r="G90" s="4"/>
      <c r="H90" s="4"/>
      <c r="I90" s="4"/>
      <c r="J90" s="4"/>
      <c r="K90" s="4"/>
    </row>
  </sheetData>
  <sheetProtection algorithmName="SHA-512" hashValue="av7O+TyT1uCslve+GximWVaZ9SQr1px32fgY/nfEGx3Eomu2QtXHKPTIElRBRwZtWDmCSZ4P4Mwd+HBo1Z4y8w==" saltValue="zr3ENERkOssxUjDGvXBHpQ==" spinCount="100000" sheet="1" objects="1" scenarios="1"/>
  <mergeCells count="23">
    <mergeCell ref="G81:J81"/>
    <mergeCell ref="G67:J67"/>
    <mergeCell ref="G68:J68"/>
    <mergeCell ref="G72:J72"/>
    <mergeCell ref="G73:J73"/>
    <mergeCell ref="G56:J56"/>
    <mergeCell ref="G57:J57"/>
    <mergeCell ref="G62:J62"/>
    <mergeCell ref="G63:J63"/>
    <mergeCell ref="G80:J80"/>
    <mergeCell ref="G46:J46"/>
    <mergeCell ref="B2:F7"/>
    <mergeCell ref="B10:F14"/>
    <mergeCell ref="B22:F22"/>
    <mergeCell ref="B23:F23"/>
    <mergeCell ref="G23:J23"/>
    <mergeCell ref="B24:F24"/>
    <mergeCell ref="G24:J24"/>
    <mergeCell ref="C25:F25"/>
    <mergeCell ref="G25:J25"/>
    <mergeCell ref="G32:J32"/>
    <mergeCell ref="G33:J33"/>
    <mergeCell ref="G45:J45"/>
  </mergeCells>
  <conditionalFormatting sqref="G27:G31 G65:G66 G70:G71">
    <cfRule type="cellIs" dxfId="41" priority="55" operator="equal">
      <formula>"Not Applicable"</formula>
    </cfRule>
    <cfRule type="cellIs" dxfId="40" priority="56" operator="equal">
      <formula>"Applicable"</formula>
    </cfRule>
  </conditionalFormatting>
  <conditionalFormatting sqref="H27:J31 H65:J66 H70:J71">
    <cfRule type="cellIs" dxfId="39" priority="50" operator="equal">
      <formula>"N.A."</formula>
    </cfRule>
    <cfRule type="cellIs" dxfId="38" priority="53" operator="equal">
      <formula>"Yes"</formula>
    </cfRule>
    <cfRule type="containsText" dxfId="37" priority="54" operator="containsText" text="No">
      <formula>NOT(ISERROR(SEARCH("No",H27)))</formula>
    </cfRule>
  </conditionalFormatting>
  <conditionalFormatting sqref="I27:J31 I65:J66 I70:J71">
    <cfRule type="cellIs" dxfId="36" priority="51" operator="equal">
      <formula>"Yes"</formula>
    </cfRule>
    <cfRule type="cellIs" dxfId="35" priority="52" operator="equal">
      <formula>"No"</formula>
    </cfRule>
  </conditionalFormatting>
  <conditionalFormatting sqref="G35:G44">
    <cfRule type="cellIs" dxfId="34" priority="48" operator="equal">
      <formula>"Not Applicable"</formula>
    </cfRule>
    <cfRule type="cellIs" dxfId="33" priority="49" operator="equal">
      <formula>"Applicable"</formula>
    </cfRule>
  </conditionalFormatting>
  <conditionalFormatting sqref="H35:J44">
    <cfRule type="cellIs" dxfId="32" priority="43" operator="equal">
      <formula>"N.A."</formula>
    </cfRule>
    <cfRule type="cellIs" dxfId="31" priority="46" operator="equal">
      <formula>"Yes"</formula>
    </cfRule>
    <cfRule type="containsText" dxfId="30" priority="47" operator="containsText" text="No">
      <formula>NOT(ISERROR(SEARCH("No",H35)))</formula>
    </cfRule>
  </conditionalFormatting>
  <conditionalFormatting sqref="I35:J44">
    <cfRule type="cellIs" dxfId="29" priority="44" operator="equal">
      <formula>"Yes"</formula>
    </cfRule>
    <cfRule type="cellIs" dxfId="28" priority="45" operator="equal">
      <formula>"No"</formula>
    </cfRule>
  </conditionalFormatting>
  <conditionalFormatting sqref="G48:G55">
    <cfRule type="cellIs" dxfId="27" priority="41" operator="equal">
      <formula>"Not Applicable"</formula>
    </cfRule>
    <cfRule type="cellIs" dxfId="26" priority="42" operator="equal">
      <formula>"Applicable"</formula>
    </cfRule>
  </conditionalFormatting>
  <conditionalFormatting sqref="H48:J55">
    <cfRule type="cellIs" dxfId="25" priority="36" operator="equal">
      <formula>"N.A."</formula>
    </cfRule>
    <cfRule type="cellIs" dxfId="24" priority="39" operator="equal">
      <formula>"Yes"</formula>
    </cfRule>
    <cfRule type="containsText" dxfId="23" priority="40" operator="containsText" text="No">
      <formula>NOT(ISERROR(SEARCH("No",H48)))</formula>
    </cfRule>
  </conditionalFormatting>
  <conditionalFormatting sqref="I48:J55">
    <cfRule type="cellIs" dxfId="22" priority="37" operator="equal">
      <formula>"Yes"</formula>
    </cfRule>
    <cfRule type="cellIs" dxfId="21" priority="38" operator="equal">
      <formula>"No"</formula>
    </cfRule>
  </conditionalFormatting>
  <conditionalFormatting sqref="G59:G61">
    <cfRule type="cellIs" dxfId="20" priority="34" operator="equal">
      <formula>"Not Applicable"</formula>
    </cfRule>
    <cfRule type="cellIs" dxfId="19" priority="35" operator="equal">
      <formula>"Applicable"</formula>
    </cfRule>
  </conditionalFormatting>
  <conditionalFormatting sqref="H59:J61">
    <cfRule type="cellIs" dxfId="18" priority="29" operator="equal">
      <formula>"N.A."</formula>
    </cfRule>
    <cfRule type="cellIs" dxfId="17" priority="32" operator="equal">
      <formula>"Yes"</formula>
    </cfRule>
    <cfRule type="containsText" dxfId="16" priority="33" operator="containsText" text="No">
      <formula>NOT(ISERROR(SEARCH("No",H59)))</formula>
    </cfRule>
  </conditionalFormatting>
  <conditionalFormatting sqref="I59:J61">
    <cfRule type="cellIs" dxfId="15" priority="30" operator="equal">
      <formula>"Yes"</formula>
    </cfRule>
    <cfRule type="cellIs" dxfId="14" priority="31" operator="equal">
      <formula>"No"</formula>
    </cfRule>
  </conditionalFormatting>
  <conditionalFormatting sqref="G75:G79">
    <cfRule type="cellIs" dxfId="13" priority="13" operator="equal">
      <formula>"Not Applicable"</formula>
    </cfRule>
    <cfRule type="cellIs" dxfId="12" priority="14" operator="equal">
      <formula>"Applicable"</formula>
    </cfRule>
  </conditionalFormatting>
  <conditionalFormatting sqref="H75:J79">
    <cfRule type="cellIs" dxfId="11" priority="8" operator="equal">
      <formula>"N.A."</formula>
    </cfRule>
    <cfRule type="cellIs" dxfId="10" priority="11" operator="equal">
      <formula>"Yes"</formula>
    </cfRule>
    <cfRule type="containsText" dxfId="9" priority="12" operator="containsText" text="No">
      <formula>NOT(ISERROR(SEARCH("No",H75)))</formula>
    </cfRule>
  </conditionalFormatting>
  <conditionalFormatting sqref="I75:J79">
    <cfRule type="cellIs" dxfId="8" priority="9" operator="equal">
      <formula>"Yes"</formula>
    </cfRule>
    <cfRule type="cellIs" dxfId="7" priority="10" operator="equal">
      <formula>"No"</formula>
    </cfRule>
  </conditionalFormatting>
  <conditionalFormatting sqref="G83:G87">
    <cfRule type="cellIs" dxfId="6" priority="6" operator="equal">
      <formula>"Not Applicable"</formula>
    </cfRule>
    <cfRule type="cellIs" dxfId="5" priority="7" operator="equal">
      <formula>"Applicable"</formula>
    </cfRule>
  </conditionalFormatting>
  <conditionalFormatting sqref="H83:J87">
    <cfRule type="cellIs" dxfId="4" priority="1" operator="equal">
      <formula>"N.A."</formula>
    </cfRule>
    <cfRule type="cellIs" dxfId="3" priority="4" operator="equal">
      <formula>"Yes"</formula>
    </cfRule>
    <cfRule type="containsText" dxfId="2" priority="5" operator="containsText" text="No">
      <formula>NOT(ISERROR(SEARCH("No",H83)))</formula>
    </cfRule>
  </conditionalFormatting>
  <conditionalFormatting sqref="I83:J87">
    <cfRule type="cellIs" dxfId="1" priority="2" operator="equal">
      <formula>"Yes"</formula>
    </cfRule>
    <cfRule type="cellIs" dxfId="0" priority="3" operator="equal">
      <formula>"No"</formula>
    </cfRule>
  </conditionalFormatting>
  <hyperlinks>
    <hyperlink ref="E27" location="'Criteria Green Spaces '!B20" display="Here" xr:uid="{00000000-0004-0000-1000-000000000000}"/>
    <hyperlink ref="E28" location="'Criteria Green Spaces '!B21" display="Here" xr:uid="{00000000-0004-0000-1000-000001000000}"/>
    <hyperlink ref="E29" location="'Criteria Green Spaces '!B22" display="Here" xr:uid="{00000000-0004-0000-1000-000002000000}"/>
    <hyperlink ref="E30:E31" location="'Criteria Green Spaces '!B22" display="Here" xr:uid="{00000000-0004-0000-1000-000003000000}"/>
    <hyperlink ref="E30" location="'Criteria Green Spaces '!B23" display="Here" xr:uid="{00000000-0004-0000-1000-000004000000}"/>
    <hyperlink ref="E31" location="'Criteria Green Spaces '!B24" display="Here" xr:uid="{00000000-0004-0000-1000-000005000000}"/>
    <hyperlink ref="E35" location="'Criteria Green Spaces '!B28" display="Here" xr:uid="{00000000-0004-0000-1000-000006000000}"/>
    <hyperlink ref="E36:E44" location="'Criteria Green Spaces '!B20" display="Here" xr:uid="{00000000-0004-0000-1000-000007000000}"/>
    <hyperlink ref="E36" location="'Criteria Green Spaces '!B31" display="Here" xr:uid="{00000000-0004-0000-1000-000008000000}"/>
    <hyperlink ref="E37" location="'Criteria Green Spaces '!B32" display="Here" xr:uid="{00000000-0004-0000-1000-000009000000}"/>
    <hyperlink ref="E38" location="'Criteria Green Spaces '!B33" display="Here" xr:uid="{00000000-0004-0000-1000-00000A000000}"/>
    <hyperlink ref="E39" location="'Criteria Green Spaces '!B34" display="Here" xr:uid="{00000000-0004-0000-1000-00000B000000}"/>
    <hyperlink ref="E40" location="'Criteria Green Spaces '!B35" display="Here" xr:uid="{00000000-0004-0000-1000-00000C000000}"/>
    <hyperlink ref="E41" location="'Criteria Green Spaces '!B36" display="Here" xr:uid="{00000000-0004-0000-1000-00000D000000}"/>
    <hyperlink ref="E42" location="'Criteria Green Spaces '!B37" display="Here" xr:uid="{00000000-0004-0000-1000-00000E000000}"/>
    <hyperlink ref="E43" location="'Criteria Green Spaces '!B39" display="Here" xr:uid="{00000000-0004-0000-1000-00000F000000}"/>
    <hyperlink ref="E44" location="'Criteria Green Spaces '!B40" display="Here" xr:uid="{00000000-0004-0000-1000-000010000000}"/>
    <hyperlink ref="E48" location="'Criteria Green Spaces '!B44" display="Here" xr:uid="{00000000-0004-0000-1000-000011000000}"/>
    <hyperlink ref="E49:E55" location="'Criteria Green Spaces '!B28" display="Here" xr:uid="{00000000-0004-0000-1000-000012000000}"/>
    <hyperlink ref="E49" location="'Criteria Green Spaces '!B48" display="Here" xr:uid="{00000000-0004-0000-1000-000013000000}"/>
    <hyperlink ref="E50" location="'Criteria Green Spaces '!B49" display="Here" xr:uid="{00000000-0004-0000-1000-000014000000}"/>
    <hyperlink ref="E51" location="'Criteria Green Spaces '!B50" display="Here" xr:uid="{00000000-0004-0000-1000-000015000000}"/>
    <hyperlink ref="E52" location="'Criteria Green Spaces '!B51" display="Here" xr:uid="{00000000-0004-0000-1000-000016000000}"/>
    <hyperlink ref="E53" location="'Criteria Green Spaces '!B54" display="Here" xr:uid="{00000000-0004-0000-1000-000017000000}"/>
    <hyperlink ref="E54" location="'Criteria Green Spaces '!B55" display="Here" xr:uid="{00000000-0004-0000-1000-000018000000}"/>
    <hyperlink ref="E55" location="'Criteria Green Spaces '!B56" display="Here" xr:uid="{00000000-0004-0000-1000-000019000000}"/>
    <hyperlink ref="E59" location="'Criteria Green Spaces '!B60" display="Here" xr:uid="{00000000-0004-0000-1000-00001A000000}"/>
    <hyperlink ref="E60:E61" location="'Criteria Green Spaces '!B44" display="Here" xr:uid="{00000000-0004-0000-1000-00001B000000}"/>
    <hyperlink ref="E60" location="'Criteria Green Spaces '!B61" display="Here" xr:uid="{00000000-0004-0000-1000-00001C000000}"/>
    <hyperlink ref="E61" location="'Criteria Green Spaces '!B62" display="Here" xr:uid="{00000000-0004-0000-1000-00001D000000}"/>
    <hyperlink ref="E65" location="'Criteria Green Spaces '!B68" display="Here" xr:uid="{00000000-0004-0000-1000-000020000000}"/>
    <hyperlink ref="E66" location="'Criteria Green Spaces '!B60" display="Here" xr:uid="{00000000-0004-0000-1000-000021000000}"/>
    <hyperlink ref="E70" location="'Criteria Green Spaces '!B73" display="Here" xr:uid="{00000000-0004-0000-1000-000022000000}"/>
    <hyperlink ref="E71" location="'Criteria Green Spaces '!B60" display="Here" xr:uid="{00000000-0004-0000-1000-000023000000}"/>
    <hyperlink ref="E75" location="'Criteria Green Spaces '!B79" display="Here" xr:uid="{00000000-0004-0000-1000-000024000000}"/>
    <hyperlink ref="E76:E78" location="'Criteria Green Spaces '!B60" display="Here" xr:uid="{00000000-0004-0000-1000-000025000000}"/>
    <hyperlink ref="E66" location="'Criteria Green Spaces '!B69" display="Here" xr:uid="{00000000-0004-0000-1000-000026000000}"/>
    <hyperlink ref="E71" location="'Criteria Green Spaces '!B75" display="Here" xr:uid="{00000000-0004-0000-1000-000027000000}"/>
    <hyperlink ref="E76" location="'Criteria Green Spaces '!B86" display="Here" xr:uid="{00000000-0004-0000-1000-000028000000}"/>
    <hyperlink ref="E77" location="'Criteria Green Spaces '!B87" display="Here" xr:uid="{00000000-0004-0000-1000-000029000000}"/>
    <hyperlink ref="E78" location="'Criteria Green Spaces '!B91" display="Here" xr:uid="{00000000-0004-0000-1000-00002A000000}"/>
    <hyperlink ref="E79" location="'Criteria Green Spaces '!B60" display="Here" xr:uid="{00000000-0004-0000-1000-00002B000000}"/>
    <hyperlink ref="E79" location="'Criteria Green Spaces '!B94" display="Here" xr:uid="{00000000-0004-0000-1000-00002C000000}"/>
    <hyperlink ref="E83" location="'Criteria Green Spaces '!B99" display="Here" xr:uid="{00000000-0004-0000-1000-00002E000000}"/>
    <hyperlink ref="E84" location="'Criteria Green Spaces '!B103" display="Here" xr:uid="{00000000-0004-0000-1000-00002F000000}"/>
    <hyperlink ref="E85" location="'Criteria Green Spaces '!B108" display="Here" xr:uid="{00000000-0004-0000-1000-000030000000}"/>
    <hyperlink ref="E86:E87" location="'Criteria Green Spaces '!B108" display="Here" xr:uid="{00000000-0004-0000-1000-000031000000}"/>
    <hyperlink ref="E86" location="'Criteria Green Spaces '!B109" display="Here" xr:uid="{00000000-0004-0000-1000-000032000000}"/>
    <hyperlink ref="E87" location="'Criteria Green Spaces '!B110" display="Here" xr:uid="{00000000-0004-0000-1000-000033000000}"/>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1:R69"/>
  <sheetViews>
    <sheetView showGridLines="0" showRowColHeaders="0" workbookViewId="0">
      <selection activeCell="B11" sqref="B11:Q27"/>
    </sheetView>
  </sheetViews>
  <sheetFormatPr defaultRowHeight="14.5" x14ac:dyDescent="0.35"/>
  <sheetData>
    <row r="1" spans="1:18" ht="15" thickBot="1" x14ac:dyDescent="0.4">
      <c r="A1" s="4"/>
      <c r="B1" s="4"/>
      <c r="C1" s="4"/>
      <c r="D1" s="4"/>
      <c r="E1" s="4"/>
      <c r="F1" s="4"/>
      <c r="G1" s="4"/>
      <c r="H1" s="4"/>
      <c r="I1" s="4"/>
      <c r="J1" s="4"/>
      <c r="K1" s="4"/>
      <c r="L1" s="4"/>
      <c r="M1" s="4"/>
      <c r="N1" s="4"/>
      <c r="O1" s="4"/>
      <c r="P1" s="6"/>
      <c r="Q1" s="4"/>
      <c r="R1" s="4"/>
    </row>
    <row r="2" spans="1:18" ht="14.5" customHeight="1" x14ac:dyDescent="0.35">
      <c r="A2" s="4"/>
      <c r="B2" s="8"/>
      <c r="C2" s="9"/>
      <c r="D2" s="9"/>
      <c r="E2" s="364" t="s">
        <v>217</v>
      </c>
      <c r="F2" s="364"/>
      <c r="G2" s="364"/>
      <c r="H2" s="364"/>
      <c r="I2" s="364"/>
      <c r="J2" s="364"/>
      <c r="K2" s="364"/>
      <c r="L2" s="364"/>
      <c r="M2" s="364"/>
      <c r="N2" s="364"/>
      <c r="O2" s="364"/>
      <c r="P2" s="364"/>
      <c r="Q2" s="365"/>
      <c r="R2" s="4"/>
    </row>
    <row r="3" spans="1:18" ht="14.5" customHeight="1" x14ac:dyDescent="0.35">
      <c r="A3" s="4"/>
      <c r="B3" s="10"/>
      <c r="C3" s="3"/>
      <c r="D3" s="3"/>
      <c r="E3" s="366"/>
      <c r="F3" s="366"/>
      <c r="G3" s="366"/>
      <c r="H3" s="366"/>
      <c r="I3" s="366"/>
      <c r="J3" s="366"/>
      <c r="K3" s="366"/>
      <c r="L3" s="366"/>
      <c r="M3" s="366"/>
      <c r="N3" s="366"/>
      <c r="O3" s="366"/>
      <c r="P3" s="366"/>
      <c r="Q3" s="367"/>
      <c r="R3" s="4"/>
    </row>
    <row r="4" spans="1:18" ht="14.5" customHeight="1" x14ac:dyDescent="0.35">
      <c r="A4" s="4"/>
      <c r="B4" s="10"/>
      <c r="C4" s="3"/>
      <c r="D4" s="3"/>
      <c r="E4" s="366"/>
      <c r="F4" s="366"/>
      <c r="G4" s="366"/>
      <c r="H4" s="366"/>
      <c r="I4" s="366"/>
      <c r="J4" s="366"/>
      <c r="K4" s="366"/>
      <c r="L4" s="366"/>
      <c r="M4" s="366"/>
      <c r="N4" s="366"/>
      <c r="O4" s="366"/>
      <c r="P4" s="366"/>
      <c r="Q4" s="367"/>
      <c r="R4" s="4"/>
    </row>
    <row r="5" spans="1:18" ht="14.5" customHeight="1" x14ac:dyDescent="0.35">
      <c r="A5" s="4"/>
      <c r="B5" s="10"/>
      <c r="C5" s="3"/>
      <c r="D5" s="3"/>
      <c r="E5" s="366"/>
      <c r="F5" s="366"/>
      <c r="G5" s="366"/>
      <c r="H5" s="366"/>
      <c r="I5" s="366"/>
      <c r="J5" s="366"/>
      <c r="K5" s="366"/>
      <c r="L5" s="366"/>
      <c r="M5" s="366"/>
      <c r="N5" s="366"/>
      <c r="O5" s="366"/>
      <c r="P5" s="366"/>
      <c r="Q5" s="367"/>
      <c r="R5" s="4"/>
    </row>
    <row r="6" spans="1:18" ht="14.5" customHeight="1" x14ac:dyDescent="0.35">
      <c r="A6" s="4"/>
      <c r="B6" s="10"/>
      <c r="C6" s="3"/>
      <c r="D6" s="3"/>
      <c r="E6" s="366"/>
      <c r="F6" s="366"/>
      <c r="G6" s="366"/>
      <c r="H6" s="366"/>
      <c r="I6" s="366"/>
      <c r="J6" s="366"/>
      <c r="K6" s="366"/>
      <c r="L6" s="366"/>
      <c r="M6" s="366"/>
      <c r="N6" s="366"/>
      <c r="O6" s="366"/>
      <c r="P6" s="366"/>
      <c r="Q6" s="367"/>
      <c r="R6" s="4"/>
    </row>
    <row r="7" spans="1:18" ht="14.5" customHeight="1" x14ac:dyDescent="0.35">
      <c r="A7" s="4"/>
      <c r="B7" s="10"/>
      <c r="C7" s="3"/>
      <c r="D7" s="3"/>
      <c r="E7" s="366"/>
      <c r="F7" s="366"/>
      <c r="G7" s="366"/>
      <c r="H7" s="366"/>
      <c r="I7" s="366"/>
      <c r="J7" s="366"/>
      <c r="K7" s="366"/>
      <c r="L7" s="366"/>
      <c r="M7" s="366"/>
      <c r="N7" s="366"/>
      <c r="O7" s="366"/>
      <c r="P7" s="366"/>
      <c r="Q7" s="367"/>
      <c r="R7" s="4"/>
    </row>
    <row r="8" spans="1:18" ht="15" customHeight="1" thickBot="1" x14ac:dyDescent="0.4">
      <c r="A8" s="4"/>
      <c r="B8" s="11"/>
      <c r="C8" s="12"/>
      <c r="D8" s="12"/>
      <c r="E8" s="368"/>
      <c r="F8" s="368"/>
      <c r="G8" s="368"/>
      <c r="H8" s="368"/>
      <c r="I8" s="368"/>
      <c r="J8" s="368"/>
      <c r="K8" s="368"/>
      <c r="L8" s="368"/>
      <c r="M8" s="368"/>
      <c r="N8" s="368"/>
      <c r="O8" s="368"/>
      <c r="P8" s="368"/>
      <c r="Q8" s="369"/>
      <c r="R8" s="4"/>
    </row>
    <row r="9" spans="1:18" x14ac:dyDescent="0.35">
      <c r="A9" s="4"/>
      <c r="B9" s="4"/>
      <c r="C9" s="4"/>
      <c r="D9" s="4"/>
      <c r="E9" s="4"/>
      <c r="F9" s="4"/>
      <c r="G9" s="4"/>
      <c r="H9" s="4"/>
      <c r="I9" s="4"/>
      <c r="J9" s="4"/>
      <c r="K9" s="4"/>
      <c r="L9" s="4"/>
      <c r="M9" s="4"/>
      <c r="N9" s="4"/>
      <c r="O9" s="4"/>
      <c r="P9" s="6"/>
      <c r="Q9" s="4"/>
      <c r="R9" s="4"/>
    </row>
    <row r="10" spans="1:18" ht="21" x14ac:dyDescent="0.5">
      <c r="A10" s="4"/>
      <c r="B10" s="16" t="s">
        <v>797</v>
      </c>
      <c r="C10" s="5"/>
      <c r="D10" s="14"/>
      <c r="E10" s="14"/>
      <c r="F10" s="14"/>
      <c r="G10" s="14"/>
      <c r="H10" s="14"/>
      <c r="I10" s="14"/>
      <c r="J10" s="14"/>
      <c r="K10" s="14"/>
      <c r="L10" s="14"/>
      <c r="M10" s="14"/>
      <c r="N10" s="14"/>
      <c r="O10" s="14"/>
      <c r="P10" s="6"/>
      <c r="Q10" s="4"/>
      <c r="R10" s="4"/>
    </row>
    <row r="11" spans="1:18" ht="14" customHeight="1" x14ac:dyDescent="0.35">
      <c r="A11" s="4"/>
      <c r="B11" s="370" t="s">
        <v>799</v>
      </c>
      <c r="C11" s="371"/>
      <c r="D11" s="371"/>
      <c r="E11" s="371"/>
      <c r="F11" s="371"/>
      <c r="G11" s="371"/>
      <c r="H11" s="371"/>
      <c r="I11" s="371"/>
      <c r="J11" s="371"/>
      <c r="K11" s="371"/>
      <c r="L11" s="371"/>
      <c r="M11" s="371"/>
      <c r="N11" s="371"/>
      <c r="O11" s="371"/>
      <c r="P11" s="371"/>
      <c r="Q11" s="371"/>
      <c r="R11" s="4"/>
    </row>
    <row r="12" spans="1:18" ht="14" customHeight="1" x14ac:dyDescent="0.35">
      <c r="A12" s="4"/>
      <c r="B12" s="371"/>
      <c r="C12" s="371"/>
      <c r="D12" s="371"/>
      <c r="E12" s="371"/>
      <c r="F12" s="371"/>
      <c r="G12" s="371"/>
      <c r="H12" s="371"/>
      <c r="I12" s="371"/>
      <c r="J12" s="371"/>
      <c r="K12" s="371"/>
      <c r="L12" s="371"/>
      <c r="M12" s="371"/>
      <c r="N12" s="371"/>
      <c r="O12" s="371"/>
      <c r="P12" s="371"/>
      <c r="Q12" s="371"/>
      <c r="R12" s="4"/>
    </row>
    <row r="13" spans="1:18" x14ac:dyDescent="0.35">
      <c r="A13" s="4"/>
      <c r="B13" s="371"/>
      <c r="C13" s="371"/>
      <c r="D13" s="371"/>
      <c r="E13" s="371"/>
      <c r="F13" s="371"/>
      <c r="G13" s="371"/>
      <c r="H13" s="371"/>
      <c r="I13" s="371"/>
      <c r="J13" s="371"/>
      <c r="K13" s="371"/>
      <c r="L13" s="371"/>
      <c r="M13" s="371"/>
      <c r="N13" s="371"/>
      <c r="O13" s="371"/>
      <c r="P13" s="371"/>
      <c r="Q13" s="371"/>
      <c r="R13" s="4"/>
    </row>
    <row r="14" spans="1:18" x14ac:dyDescent="0.35">
      <c r="A14" s="4"/>
      <c r="B14" s="371"/>
      <c r="C14" s="371"/>
      <c r="D14" s="371"/>
      <c r="E14" s="371"/>
      <c r="F14" s="371"/>
      <c r="G14" s="371"/>
      <c r="H14" s="371"/>
      <c r="I14" s="371"/>
      <c r="J14" s="371"/>
      <c r="K14" s="371"/>
      <c r="L14" s="371"/>
      <c r="M14" s="371"/>
      <c r="N14" s="371"/>
      <c r="O14" s="371"/>
      <c r="P14" s="371"/>
      <c r="Q14" s="371"/>
      <c r="R14" s="4"/>
    </row>
    <row r="15" spans="1:18" x14ac:dyDescent="0.35">
      <c r="A15" s="4"/>
      <c r="B15" s="371"/>
      <c r="C15" s="371"/>
      <c r="D15" s="371"/>
      <c r="E15" s="371"/>
      <c r="F15" s="371"/>
      <c r="G15" s="371"/>
      <c r="H15" s="371"/>
      <c r="I15" s="371"/>
      <c r="J15" s="371"/>
      <c r="K15" s="371"/>
      <c r="L15" s="371"/>
      <c r="M15" s="371"/>
      <c r="N15" s="371"/>
      <c r="O15" s="371"/>
      <c r="P15" s="371"/>
      <c r="Q15" s="371"/>
      <c r="R15" s="4"/>
    </row>
    <row r="16" spans="1:18" x14ac:dyDescent="0.35">
      <c r="A16" s="4"/>
      <c r="B16" s="371"/>
      <c r="C16" s="371"/>
      <c r="D16" s="371"/>
      <c r="E16" s="371"/>
      <c r="F16" s="371"/>
      <c r="G16" s="371"/>
      <c r="H16" s="371"/>
      <c r="I16" s="371"/>
      <c r="J16" s="371"/>
      <c r="K16" s="371"/>
      <c r="L16" s="371"/>
      <c r="M16" s="371"/>
      <c r="N16" s="371"/>
      <c r="O16" s="371"/>
      <c r="P16" s="371"/>
      <c r="Q16" s="371"/>
      <c r="R16" s="4"/>
    </row>
    <row r="17" spans="1:18" x14ac:dyDescent="0.35">
      <c r="A17" s="4"/>
      <c r="B17" s="371"/>
      <c r="C17" s="371"/>
      <c r="D17" s="371"/>
      <c r="E17" s="371"/>
      <c r="F17" s="371"/>
      <c r="G17" s="371"/>
      <c r="H17" s="371"/>
      <c r="I17" s="371"/>
      <c r="J17" s="371"/>
      <c r="K17" s="371"/>
      <c r="L17" s="371"/>
      <c r="M17" s="371"/>
      <c r="N17" s="371"/>
      <c r="O17" s="371"/>
      <c r="P17" s="371"/>
      <c r="Q17" s="371"/>
      <c r="R17" s="4"/>
    </row>
    <row r="18" spans="1:18" x14ac:dyDescent="0.35">
      <c r="A18" s="4"/>
      <c r="B18" s="371"/>
      <c r="C18" s="371"/>
      <c r="D18" s="371"/>
      <c r="E18" s="371"/>
      <c r="F18" s="371"/>
      <c r="G18" s="371"/>
      <c r="H18" s="371"/>
      <c r="I18" s="371"/>
      <c r="J18" s="371"/>
      <c r="K18" s="371"/>
      <c r="L18" s="371"/>
      <c r="M18" s="371"/>
      <c r="N18" s="371"/>
      <c r="O18" s="371"/>
      <c r="P18" s="371"/>
      <c r="Q18" s="371"/>
      <c r="R18" s="4"/>
    </row>
    <row r="19" spans="1:18" x14ac:dyDescent="0.35">
      <c r="A19" s="4"/>
      <c r="B19" s="371"/>
      <c r="C19" s="371"/>
      <c r="D19" s="371"/>
      <c r="E19" s="371"/>
      <c r="F19" s="371"/>
      <c r="G19" s="371"/>
      <c r="H19" s="371"/>
      <c r="I19" s="371"/>
      <c r="J19" s="371"/>
      <c r="K19" s="371"/>
      <c r="L19" s="371"/>
      <c r="M19" s="371"/>
      <c r="N19" s="371"/>
      <c r="O19" s="371"/>
      <c r="P19" s="371"/>
      <c r="Q19" s="371"/>
      <c r="R19" s="4"/>
    </row>
    <row r="20" spans="1:18" x14ac:dyDescent="0.35">
      <c r="A20" s="4"/>
      <c r="B20" s="371"/>
      <c r="C20" s="371"/>
      <c r="D20" s="371"/>
      <c r="E20" s="371"/>
      <c r="F20" s="371"/>
      <c r="G20" s="371"/>
      <c r="H20" s="371"/>
      <c r="I20" s="371"/>
      <c r="J20" s="371"/>
      <c r="K20" s="371"/>
      <c r="L20" s="371"/>
      <c r="M20" s="371"/>
      <c r="N20" s="371"/>
      <c r="O20" s="371"/>
      <c r="P20" s="371"/>
      <c r="Q20" s="371"/>
      <c r="R20" s="4"/>
    </row>
    <row r="21" spans="1:18" x14ac:dyDescent="0.35">
      <c r="A21" s="4"/>
      <c r="B21" s="371"/>
      <c r="C21" s="371"/>
      <c r="D21" s="371"/>
      <c r="E21" s="371"/>
      <c r="F21" s="371"/>
      <c r="G21" s="371"/>
      <c r="H21" s="371"/>
      <c r="I21" s="371"/>
      <c r="J21" s="371"/>
      <c r="K21" s="371"/>
      <c r="L21" s="371"/>
      <c r="M21" s="371"/>
      <c r="N21" s="371"/>
      <c r="O21" s="371"/>
      <c r="P21" s="371"/>
      <c r="Q21" s="371"/>
      <c r="R21" s="4"/>
    </row>
    <row r="22" spans="1:18" x14ac:dyDescent="0.35">
      <c r="A22" s="4"/>
      <c r="B22" s="371"/>
      <c r="C22" s="371"/>
      <c r="D22" s="371"/>
      <c r="E22" s="371"/>
      <c r="F22" s="371"/>
      <c r="G22" s="371"/>
      <c r="H22" s="371"/>
      <c r="I22" s="371"/>
      <c r="J22" s="371"/>
      <c r="K22" s="371"/>
      <c r="L22" s="371"/>
      <c r="M22" s="371"/>
      <c r="N22" s="371"/>
      <c r="O22" s="371"/>
      <c r="P22" s="371"/>
      <c r="Q22" s="371"/>
      <c r="R22" s="4"/>
    </row>
    <row r="23" spans="1:18" x14ac:dyDescent="0.35">
      <c r="A23" s="4"/>
      <c r="B23" s="371"/>
      <c r="C23" s="371"/>
      <c r="D23" s="371"/>
      <c r="E23" s="371"/>
      <c r="F23" s="371"/>
      <c r="G23" s="371"/>
      <c r="H23" s="371"/>
      <c r="I23" s="371"/>
      <c r="J23" s="371"/>
      <c r="K23" s="371"/>
      <c r="L23" s="371"/>
      <c r="M23" s="371"/>
      <c r="N23" s="371"/>
      <c r="O23" s="371"/>
      <c r="P23" s="371"/>
      <c r="Q23" s="371"/>
      <c r="R23" s="4"/>
    </row>
    <row r="24" spans="1:18" x14ac:dyDescent="0.35">
      <c r="A24" s="4"/>
      <c r="B24" s="371"/>
      <c r="C24" s="371"/>
      <c r="D24" s="371"/>
      <c r="E24" s="371"/>
      <c r="F24" s="371"/>
      <c r="G24" s="371"/>
      <c r="H24" s="371"/>
      <c r="I24" s="371"/>
      <c r="J24" s="371"/>
      <c r="K24" s="371"/>
      <c r="L24" s="371"/>
      <c r="M24" s="371"/>
      <c r="N24" s="371"/>
      <c r="O24" s="371"/>
      <c r="P24" s="371"/>
      <c r="Q24" s="371"/>
      <c r="R24" s="4"/>
    </row>
    <row r="25" spans="1:18" x14ac:dyDescent="0.35">
      <c r="A25" s="4"/>
      <c r="B25" s="371"/>
      <c r="C25" s="371"/>
      <c r="D25" s="371"/>
      <c r="E25" s="371"/>
      <c r="F25" s="371"/>
      <c r="G25" s="371"/>
      <c r="H25" s="371"/>
      <c r="I25" s="371"/>
      <c r="J25" s="371"/>
      <c r="K25" s="371"/>
      <c r="L25" s="371"/>
      <c r="M25" s="371"/>
      <c r="N25" s="371"/>
      <c r="O25" s="371"/>
      <c r="P25" s="371"/>
      <c r="Q25" s="371"/>
      <c r="R25" s="4"/>
    </row>
    <row r="26" spans="1:18" x14ac:dyDescent="0.35">
      <c r="A26" s="4"/>
      <c r="B26" s="371"/>
      <c r="C26" s="371"/>
      <c r="D26" s="371"/>
      <c r="E26" s="371"/>
      <c r="F26" s="371"/>
      <c r="G26" s="371"/>
      <c r="H26" s="371"/>
      <c r="I26" s="371"/>
      <c r="J26" s="371"/>
      <c r="K26" s="371"/>
      <c r="L26" s="371"/>
      <c r="M26" s="371"/>
      <c r="N26" s="371"/>
      <c r="O26" s="371"/>
      <c r="P26" s="371"/>
      <c r="Q26" s="371"/>
      <c r="R26" s="4"/>
    </row>
    <row r="27" spans="1:18" ht="46.25" customHeight="1" x14ac:dyDescent="0.35">
      <c r="A27" s="4"/>
      <c r="B27" s="371"/>
      <c r="C27" s="371"/>
      <c r="D27" s="371"/>
      <c r="E27" s="371"/>
      <c r="F27" s="371"/>
      <c r="G27" s="371"/>
      <c r="H27" s="371"/>
      <c r="I27" s="371"/>
      <c r="J27" s="371"/>
      <c r="K27" s="371"/>
      <c r="L27" s="371"/>
      <c r="M27" s="371"/>
      <c r="N27" s="371"/>
      <c r="O27" s="371"/>
      <c r="P27" s="371"/>
      <c r="Q27" s="371"/>
      <c r="R27" s="4"/>
    </row>
    <row r="28" spans="1:18" x14ac:dyDescent="0.35">
      <c r="A28" s="4"/>
      <c r="B28" s="4"/>
      <c r="C28" s="14"/>
      <c r="D28" s="14"/>
      <c r="E28" s="14"/>
      <c r="F28" s="14"/>
      <c r="G28" s="14"/>
      <c r="H28" s="14"/>
      <c r="I28" s="14"/>
      <c r="J28" s="14"/>
      <c r="K28" s="14"/>
      <c r="L28" s="14"/>
      <c r="M28" s="14"/>
      <c r="N28" s="14"/>
      <c r="O28" s="14"/>
      <c r="P28" s="14"/>
      <c r="Q28" s="4"/>
      <c r="R28" s="4"/>
    </row>
    <row r="29" spans="1:18" x14ac:dyDescent="0.35">
      <c r="A29" s="4"/>
      <c r="B29" s="15"/>
      <c r="C29" s="15"/>
      <c r="D29" s="15"/>
      <c r="E29" s="15"/>
      <c r="F29" s="15"/>
      <c r="G29" s="15"/>
      <c r="H29" s="15"/>
      <c r="I29" s="15"/>
      <c r="J29" s="15"/>
      <c r="K29" s="15"/>
      <c r="L29" s="15"/>
      <c r="M29" s="15"/>
      <c r="N29" s="15"/>
      <c r="O29" s="15"/>
      <c r="P29" s="15"/>
      <c r="Q29" s="200"/>
      <c r="R29" s="4"/>
    </row>
    <row r="30" spans="1:18" x14ac:dyDescent="0.35">
      <c r="A30" s="4"/>
      <c r="B30" s="1"/>
      <c r="C30" s="1"/>
      <c r="D30" s="1"/>
      <c r="E30" s="1"/>
      <c r="F30" s="1"/>
      <c r="G30" s="1"/>
      <c r="H30" s="1"/>
      <c r="I30" s="1"/>
      <c r="J30" s="1"/>
      <c r="K30" s="1"/>
      <c r="L30" s="1"/>
      <c r="M30" s="1"/>
      <c r="N30" s="1"/>
      <c r="O30" s="1"/>
      <c r="P30" s="7"/>
      <c r="Q30" s="199"/>
      <c r="R30" s="4"/>
    </row>
    <row r="31" spans="1:18" x14ac:dyDescent="0.35">
      <c r="A31" s="4"/>
      <c r="B31" s="1"/>
      <c r="C31" s="1"/>
      <c r="D31" s="1"/>
      <c r="E31" s="1"/>
      <c r="F31" s="1"/>
      <c r="G31" s="1"/>
      <c r="H31" s="1"/>
      <c r="I31" s="1"/>
      <c r="J31" s="1"/>
      <c r="K31" s="1"/>
      <c r="L31" s="1"/>
      <c r="M31" s="1"/>
      <c r="N31" s="1"/>
      <c r="O31" s="1"/>
      <c r="P31" s="7"/>
      <c r="Q31" s="199"/>
      <c r="R31" s="4"/>
    </row>
    <row r="32" spans="1:18" x14ac:dyDescent="0.35">
      <c r="A32" s="4"/>
      <c r="B32" s="1"/>
      <c r="C32" s="1"/>
      <c r="D32" s="1"/>
      <c r="E32" s="1"/>
      <c r="F32" s="1"/>
      <c r="G32" s="1"/>
      <c r="H32" s="1"/>
      <c r="I32" s="1"/>
      <c r="J32" s="1"/>
      <c r="K32" s="1"/>
      <c r="L32" s="1"/>
      <c r="M32" s="1"/>
      <c r="N32" s="1"/>
      <c r="O32" s="1"/>
      <c r="P32" s="7"/>
      <c r="Q32" s="199"/>
      <c r="R32" s="4"/>
    </row>
    <row r="33" spans="1:18" x14ac:dyDescent="0.35">
      <c r="A33" s="4"/>
      <c r="B33" s="1"/>
      <c r="C33" s="1"/>
      <c r="D33" s="1"/>
      <c r="E33" s="1"/>
      <c r="F33" s="1"/>
      <c r="G33" s="1"/>
      <c r="H33" s="1"/>
      <c r="I33" s="1"/>
      <c r="J33" s="1"/>
      <c r="K33" s="1"/>
      <c r="L33" s="1"/>
      <c r="M33" s="1"/>
      <c r="N33" s="1"/>
      <c r="O33" s="1"/>
      <c r="P33" s="7"/>
      <c r="Q33" s="199"/>
      <c r="R33" s="4"/>
    </row>
    <row r="34" spans="1:18" x14ac:dyDescent="0.35">
      <c r="A34" s="4"/>
      <c r="B34" s="1"/>
      <c r="C34" s="1"/>
      <c r="D34" s="1"/>
      <c r="E34" s="1"/>
      <c r="F34" s="1"/>
      <c r="G34" s="1"/>
      <c r="H34" s="1"/>
      <c r="I34" s="1"/>
      <c r="J34" s="1"/>
      <c r="K34" s="1"/>
      <c r="L34" s="1"/>
      <c r="M34" s="1"/>
      <c r="N34" s="1"/>
      <c r="O34" s="1"/>
      <c r="P34" s="7"/>
      <c r="Q34" s="199"/>
      <c r="R34" s="4"/>
    </row>
    <row r="35" spans="1:18" x14ac:dyDescent="0.35">
      <c r="A35" s="4"/>
      <c r="B35" s="1"/>
      <c r="C35" s="1"/>
      <c r="D35" s="1"/>
      <c r="E35" s="1"/>
      <c r="F35" s="1"/>
      <c r="G35" s="1"/>
      <c r="H35" s="1"/>
      <c r="I35" s="1"/>
      <c r="J35" s="1"/>
      <c r="K35" s="1"/>
      <c r="L35" s="1"/>
      <c r="M35" s="1"/>
      <c r="N35" s="1"/>
      <c r="O35" s="1"/>
      <c r="P35" s="7"/>
      <c r="Q35" s="199"/>
      <c r="R35" s="4"/>
    </row>
    <row r="36" spans="1:18" x14ac:dyDescent="0.35">
      <c r="A36" s="4"/>
      <c r="B36" s="1"/>
      <c r="C36" s="1"/>
      <c r="D36" s="1"/>
      <c r="E36" s="1"/>
      <c r="F36" s="1"/>
      <c r="G36" s="1"/>
      <c r="H36" s="1"/>
      <c r="I36" s="1"/>
      <c r="J36" s="1"/>
      <c r="K36" s="1"/>
      <c r="L36" s="1"/>
      <c r="M36" s="1"/>
      <c r="N36" s="1"/>
      <c r="O36" s="1"/>
      <c r="P36" s="7"/>
      <c r="Q36" s="199"/>
      <c r="R36" s="4"/>
    </row>
    <row r="37" spans="1:18" x14ac:dyDescent="0.35">
      <c r="A37" s="4"/>
      <c r="B37" s="1"/>
      <c r="C37" s="1"/>
      <c r="D37" s="1"/>
      <c r="E37" s="1"/>
      <c r="F37" s="1"/>
      <c r="G37" s="1"/>
      <c r="H37" s="1"/>
      <c r="I37" s="1"/>
      <c r="J37" s="1"/>
      <c r="K37" s="1"/>
      <c r="L37" s="1"/>
      <c r="M37" s="1"/>
      <c r="N37" s="1"/>
      <c r="O37" s="1"/>
      <c r="P37" s="7"/>
      <c r="Q37" s="199"/>
      <c r="R37" s="4"/>
    </row>
    <row r="38" spans="1:18" x14ac:dyDescent="0.35">
      <c r="A38" s="4"/>
      <c r="B38" s="1"/>
      <c r="C38" s="1"/>
      <c r="D38" s="1"/>
      <c r="E38" s="1"/>
      <c r="F38" s="1"/>
      <c r="G38" s="1"/>
      <c r="H38" s="1"/>
      <c r="I38" s="1"/>
      <c r="J38" s="1"/>
      <c r="K38" s="1"/>
      <c r="L38" s="1"/>
      <c r="M38" s="1"/>
      <c r="N38" s="1"/>
      <c r="O38" s="1"/>
      <c r="P38" s="7"/>
      <c r="Q38" s="1"/>
      <c r="R38" s="4"/>
    </row>
    <row r="39" spans="1:18" x14ac:dyDescent="0.35">
      <c r="A39" s="4"/>
      <c r="B39" s="1"/>
      <c r="C39" s="1"/>
      <c r="D39" s="1"/>
      <c r="E39" s="1"/>
      <c r="F39" s="1"/>
      <c r="G39" s="1"/>
      <c r="H39" s="1"/>
      <c r="I39" s="1"/>
      <c r="J39" s="1"/>
      <c r="K39" s="1"/>
      <c r="L39" s="1"/>
      <c r="M39" s="1"/>
      <c r="N39" s="1"/>
      <c r="O39" s="1"/>
      <c r="P39" s="7"/>
      <c r="Q39" s="1"/>
      <c r="R39" s="4"/>
    </row>
    <row r="40" spans="1:18" x14ac:dyDescent="0.35">
      <c r="A40" s="4"/>
      <c r="B40" s="1"/>
      <c r="C40" s="1"/>
      <c r="D40" s="1"/>
      <c r="E40" s="1"/>
      <c r="F40" s="1"/>
      <c r="G40" s="1"/>
      <c r="H40" s="1"/>
      <c r="I40" s="1"/>
      <c r="J40" s="1"/>
      <c r="K40" s="1"/>
      <c r="L40" s="1"/>
      <c r="M40" s="1"/>
      <c r="N40" s="1"/>
      <c r="O40" s="1"/>
      <c r="P40" s="7"/>
      <c r="Q40" s="1"/>
      <c r="R40" s="4"/>
    </row>
    <row r="41" spans="1:18" x14ac:dyDescent="0.35">
      <c r="A41" s="4"/>
      <c r="B41" s="1"/>
      <c r="C41" s="1"/>
      <c r="D41" s="1"/>
      <c r="E41" s="1"/>
      <c r="F41" s="1"/>
      <c r="G41" s="1"/>
      <c r="H41" s="1"/>
      <c r="I41" s="1"/>
      <c r="J41" s="1"/>
      <c r="K41" s="1"/>
      <c r="L41" s="1"/>
      <c r="M41" s="1"/>
      <c r="N41" s="1"/>
      <c r="O41" s="1"/>
      <c r="P41" s="7"/>
      <c r="Q41" s="1"/>
      <c r="R41" s="4"/>
    </row>
    <row r="42" spans="1:18" x14ac:dyDescent="0.35">
      <c r="A42" s="4"/>
      <c r="B42" s="1"/>
      <c r="C42" s="1"/>
      <c r="D42" s="1"/>
      <c r="E42" s="1"/>
      <c r="F42" s="1"/>
      <c r="G42" s="1"/>
      <c r="H42" s="1"/>
      <c r="I42" s="1"/>
      <c r="J42" s="1"/>
      <c r="K42" s="1"/>
      <c r="L42" s="1"/>
      <c r="M42" s="1"/>
      <c r="N42" s="1"/>
      <c r="O42" s="1"/>
      <c r="P42" s="7"/>
      <c r="Q42" s="1"/>
      <c r="R42" s="4"/>
    </row>
    <row r="43" spans="1:18" x14ac:dyDescent="0.35">
      <c r="A43" s="4"/>
      <c r="B43" s="1"/>
      <c r="C43" s="1"/>
      <c r="D43" s="1"/>
      <c r="E43" s="1"/>
      <c r="F43" s="1"/>
      <c r="G43" s="1"/>
      <c r="H43" s="1"/>
      <c r="I43" s="1"/>
      <c r="J43" s="1"/>
      <c r="K43" s="1"/>
      <c r="L43" s="1"/>
      <c r="M43" s="1"/>
      <c r="N43" s="1"/>
      <c r="O43" s="1"/>
      <c r="P43" s="7"/>
      <c r="Q43" s="1"/>
      <c r="R43" s="4"/>
    </row>
    <row r="44" spans="1:18" x14ac:dyDescent="0.35">
      <c r="A44" s="4"/>
      <c r="B44" s="1"/>
      <c r="C44" s="1"/>
      <c r="D44" s="1"/>
      <c r="E44" s="1"/>
      <c r="F44" s="1"/>
      <c r="G44" s="1"/>
      <c r="H44" s="1"/>
      <c r="I44" s="1"/>
      <c r="J44" s="1"/>
      <c r="K44" s="1"/>
      <c r="L44" s="1"/>
      <c r="M44" s="1"/>
      <c r="N44" s="1"/>
      <c r="O44" s="1"/>
      <c r="P44" s="7"/>
      <c r="Q44" s="1"/>
      <c r="R44" s="4"/>
    </row>
    <row r="45" spans="1:18" x14ac:dyDescent="0.35">
      <c r="A45" s="4"/>
      <c r="B45" s="1"/>
      <c r="C45" s="1"/>
      <c r="D45" s="1"/>
      <c r="E45" s="1"/>
      <c r="F45" s="1"/>
      <c r="G45" s="1"/>
      <c r="H45" s="1"/>
      <c r="I45" s="1"/>
      <c r="J45" s="1"/>
      <c r="K45" s="1"/>
      <c r="L45" s="1"/>
      <c r="M45" s="1"/>
      <c r="N45" s="1"/>
      <c r="O45" s="1"/>
      <c r="P45" s="7"/>
      <c r="Q45" s="1"/>
      <c r="R45" s="4"/>
    </row>
    <row r="46" spans="1:18" x14ac:dyDescent="0.35">
      <c r="A46" s="4"/>
      <c r="B46" s="1"/>
      <c r="C46" s="1"/>
      <c r="D46" s="1"/>
      <c r="E46" s="1"/>
      <c r="F46" s="1"/>
      <c r="G46" s="1"/>
      <c r="H46" s="1"/>
      <c r="I46" s="1"/>
      <c r="J46" s="1"/>
      <c r="K46" s="1"/>
      <c r="L46" s="1"/>
      <c r="M46" s="1"/>
      <c r="N46" s="1"/>
      <c r="O46" s="1"/>
      <c r="P46" s="7"/>
      <c r="Q46" s="1"/>
      <c r="R46" s="4"/>
    </row>
    <row r="47" spans="1:18" x14ac:dyDescent="0.35">
      <c r="A47" s="4"/>
      <c r="B47" s="1"/>
      <c r="C47" s="1"/>
      <c r="D47" s="1"/>
      <c r="E47" s="1"/>
      <c r="F47" s="1"/>
      <c r="G47" s="1"/>
      <c r="H47" s="1"/>
      <c r="I47" s="1"/>
      <c r="J47" s="1"/>
      <c r="K47" s="1"/>
      <c r="L47" s="1"/>
      <c r="M47" s="1"/>
      <c r="N47" s="1"/>
      <c r="O47" s="1"/>
      <c r="P47" s="7"/>
      <c r="Q47" s="1"/>
      <c r="R47" s="4"/>
    </row>
    <row r="48" spans="1:18" x14ac:dyDescent="0.35">
      <c r="A48" s="4"/>
      <c r="B48" s="1"/>
      <c r="C48" s="1"/>
      <c r="D48" s="1"/>
      <c r="E48" s="1"/>
      <c r="F48" s="1"/>
      <c r="G48" s="1"/>
      <c r="H48" s="1"/>
      <c r="I48" s="1"/>
      <c r="J48" s="1"/>
      <c r="K48" s="1"/>
      <c r="L48" s="1"/>
      <c r="M48" s="1"/>
      <c r="N48" s="1"/>
      <c r="O48" s="1"/>
      <c r="P48" s="7"/>
      <c r="Q48" s="1"/>
      <c r="R48" s="4"/>
    </row>
    <row r="49" spans="1:18" x14ac:dyDescent="0.35">
      <c r="A49" s="4"/>
      <c r="B49" s="1"/>
      <c r="C49" s="1"/>
      <c r="D49" s="1"/>
      <c r="E49" s="1"/>
      <c r="F49" s="1"/>
      <c r="G49" s="1"/>
      <c r="H49" s="1"/>
      <c r="I49" s="1"/>
      <c r="J49" s="1"/>
      <c r="K49" s="1"/>
      <c r="L49" s="1"/>
      <c r="M49" s="1"/>
      <c r="N49" s="1"/>
      <c r="O49" s="1"/>
      <c r="P49" s="7"/>
      <c r="Q49" s="1"/>
      <c r="R49" s="4"/>
    </row>
    <row r="50" spans="1:18" x14ac:dyDescent="0.35">
      <c r="A50" s="4"/>
      <c r="B50" s="1"/>
      <c r="C50" s="1"/>
      <c r="D50" s="1"/>
      <c r="E50" s="1"/>
      <c r="F50" s="1"/>
      <c r="G50" s="1"/>
      <c r="H50" s="1"/>
      <c r="I50" s="1"/>
      <c r="J50" s="1"/>
      <c r="K50" s="1"/>
      <c r="L50" s="1"/>
      <c r="M50" s="1"/>
      <c r="N50" s="1"/>
      <c r="O50" s="1"/>
      <c r="P50" s="7"/>
      <c r="Q50" s="1"/>
      <c r="R50" s="4"/>
    </row>
    <row r="51" spans="1:18" x14ac:dyDescent="0.35">
      <c r="A51" s="4"/>
      <c r="B51" s="1"/>
      <c r="C51" s="1"/>
      <c r="D51" s="1"/>
      <c r="E51" s="1"/>
      <c r="F51" s="1"/>
      <c r="G51" s="1"/>
      <c r="H51" s="1"/>
      <c r="I51" s="1"/>
      <c r="J51" s="1"/>
      <c r="K51" s="1"/>
      <c r="L51" s="1"/>
      <c r="M51" s="1"/>
      <c r="N51" s="1"/>
      <c r="O51" s="1"/>
      <c r="P51" s="7"/>
      <c r="Q51" s="1"/>
      <c r="R51" s="4"/>
    </row>
    <row r="52" spans="1:18" x14ac:dyDescent="0.35">
      <c r="A52" s="4"/>
      <c r="B52" s="1"/>
      <c r="C52" s="1"/>
      <c r="D52" s="1"/>
      <c r="E52" s="1"/>
      <c r="F52" s="1"/>
      <c r="G52" s="1"/>
      <c r="H52" s="1"/>
      <c r="I52" s="1"/>
      <c r="J52" s="1"/>
      <c r="K52" s="1"/>
      <c r="L52" s="1"/>
      <c r="M52" s="1"/>
      <c r="N52" s="1"/>
      <c r="O52" s="1"/>
      <c r="P52" s="7"/>
      <c r="Q52" s="1"/>
      <c r="R52" s="4"/>
    </row>
    <row r="53" spans="1:18" x14ac:dyDescent="0.35">
      <c r="A53" s="4"/>
      <c r="B53" s="1"/>
      <c r="C53" s="1"/>
      <c r="D53" s="1"/>
      <c r="E53" s="1"/>
      <c r="F53" s="1"/>
      <c r="G53" s="1"/>
      <c r="H53" s="1"/>
      <c r="I53" s="1"/>
      <c r="J53" s="1"/>
      <c r="K53" s="1"/>
      <c r="L53" s="1"/>
      <c r="M53" s="1"/>
      <c r="N53" s="1"/>
      <c r="O53" s="1"/>
      <c r="P53" s="7"/>
      <c r="Q53" s="1"/>
      <c r="R53" s="4"/>
    </row>
    <row r="54" spans="1:18" x14ac:dyDescent="0.35">
      <c r="A54" s="4"/>
      <c r="B54" s="1"/>
      <c r="C54" s="1"/>
      <c r="D54" s="1"/>
      <c r="E54" s="1"/>
      <c r="F54" s="1"/>
      <c r="G54" s="1"/>
      <c r="H54" s="1"/>
      <c r="I54" s="1"/>
      <c r="J54" s="1"/>
      <c r="K54" s="1"/>
      <c r="L54" s="1"/>
      <c r="M54" s="1"/>
      <c r="N54" s="1"/>
      <c r="O54" s="1"/>
      <c r="P54" s="7"/>
      <c r="Q54" s="1"/>
      <c r="R54" s="4"/>
    </row>
    <row r="55" spans="1:18" ht="15.5" x14ac:dyDescent="0.35">
      <c r="A55" s="4"/>
      <c r="B55" s="1"/>
      <c r="C55" s="13"/>
      <c r="D55" s="13"/>
      <c r="E55" s="13"/>
      <c r="F55" s="13"/>
      <c r="G55" s="13"/>
      <c r="H55" s="13"/>
      <c r="I55" s="13"/>
      <c r="J55" s="13"/>
      <c r="K55" s="13"/>
      <c r="L55" s="13"/>
      <c r="M55" s="13"/>
      <c r="N55" s="13"/>
      <c r="O55" s="13"/>
      <c r="P55" s="13"/>
      <c r="Q55" s="1"/>
      <c r="R55" s="4"/>
    </row>
    <row r="56" spans="1:18" x14ac:dyDescent="0.35">
      <c r="A56" s="4"/>
      <c r="B56" s="3"/>
      <c r="C56" s="3"/>
      <c r="D56" s="3"/>
      <c r="E56" s="3"/>
      <c r="F56" s="3"/>
      <c r="G56" s="3"/>
      <c r="H56" s="3"/>
      <c r="I56" s="3"/>
      <c r="J56" s="3"/>
      <c r="K56" s="3"/>
      <c r="L56" s="3"/>
      <c r="M56" s="3"/>
      <c r="N56" s="3"/>
      <c r="O56" s="3"/>
      <c r="P56" s="7"/>
      <c r="Q56" s="1"/>
      <c r="R56" s="4"/>
    </row>
    <row r="57" spans="1:18" x14ac:dyDescent="0.35">
      <c r="A57" s="4"/>
      <c r="B57" s="3"/>
      <c r="C57" s="3"/>
      <c r="D57" s="3"/>
      <c r="E57" s="3"/>
      <c r="F57" s="3"/>
      <c r="G57" s="3"/>
      <c r="H57" s="3"/>
      <c r="I57" s="3"/>
      <c r="J57" s="3"/>
      <c r="K57" s="3"/>
      <c r="L57" s="3"/>
      <c r="M57" s="3"/>
      <c r="N57" s="3"/>
      <c r="O57" s="3"/>
      <c r="P57" s="7"/>
      <c r="Q57" s="1"/>
      <c r="R57" s="4"/>
    </row>
    <row r="58" spans="1:18" x14ac:dyDescent="0.35">
      <c r="A58" s="4"/>
      <c r="B58" s="3"/>
      <c r="C58" s="3"/>
      <c r="D58" s="3"/>
      <c r="E58" s="3"/>
      <c r="F58" s="3"/>
      <c r="G58" s="3"/>
      <c r="H58" s="3"/>
      <c r="I58" s="3"/>
      <c r="J58" s="3"/>
      <c r="K58" s="3"/>
      <c r="L58" s="3"/>
      <c r="M58" s="3"/>
      <c r="N58" s="3"/>
      <c r="O58" s="3"/>
      <c r="P58" s="7"/>
      <c r="Q58" s="1"/>
      <c r="R58" s="4"/>
    </row>
    <row r="59" spans="1:18" x14ac:dyDescent="0.35">
      <c r="A59" s="4"/>
      <c r="B59" s="3"/>
      <c r="C59" s="3"/>
      <c r="D59" s="3"/>
      <c r="E59" s="3"/>
      <c r="F59" s="3"/>
      <c r="G59" s="3"/>
      <c r="H59" s="3"/>
      <c r="I59" s="3"/>
      <c r="J59" s="3"/>
      <c r="K59" s="3"/>
      <c r="L59" s="3"/>
      <c r="M59" s="3"/>
      <c r="N59" s="3"/>
      <c r="O59" s="3"/>
      <c r="P59" s="7"/>
      <c r="Q59" s="1"/>
      <c r="R59" s="4"/>
    </row>
    <row r="60" spans="1:18" x14ac:dyDescent="0.35">
      <c r="A60" s="4"/>
      <c r="B60" s="3"/>
      <c r="C60" s="3"/>
      <c r="D60" s="3"/>
      <c r="E60" s="3"/>
      <c r="F60" s="3"/>
      <c r="G60" s="3"/>
      <c r="H60" s="3"/>
      <c r="I60" s="3"/>
      <c r="J60" s="3"/>
      <c r="K60" s="3"/>
      <c r="L60" s="3"/>
      <c r="M60" s="3"/>
      <c r="N60" s="3"/>
      <c r="O60" s="3"/>
      <c r="P60" s="7"/>
      <c r="Q60" s="1"/>
      <c r="R60" s="4"/>
    </row>
    <row r="61" spans="1:18" x14ac:dyDescent="0.35">
      <c r="A61" s="4"/>
      <c r="B61" s="3"/>
      <c r="C61" s="3"/>
      <c r="D61" s="3"/>
      <c r="E61" s="3"/>
      <c r="F61" s="3"/>
      <c r="G61" s="3"/>
      <c r="H61" s="3"/>
      <c r="I61" s="3"/>
      <c r="J61" s="3"/>
      <c r="K61" s="3"/>
      <c r="L61" s="3"/>
      <c r="M61" s="3"/>
      <c r="N61" s="3"/>
      <c r="O61" s="3"/>
      <c r="P61" s="7"/>
      <c r="Q61" s="1"/>
      <c r="R61" s="4"/>
    </row>
    <row r="62" spans="1:18" ht="5.75" customHeight="1" x14ac:dyDescent="0.35">
      <c r="A62" s="4"/>
      <c r="B62" s="3"/>
      <c r="C62" s="3"/>
      <c r="D62" s="3"/>
      <c r="E62" s="3"/>
      <c r="F62" s="3"/>
      <c r="G62" s="3"/>
      <c r="H62" s="3"/>
      <c r="I62" s="3"/>
      <c r="J62" s="3"/>
      <c r="K62" s="3"/>
      <c r="L62" s="3"/>
      <c r="M62" s="3"/>
      <c r="N62" s="3"/>
      <c r="O62" s="3"/>
      <c r="P62" s="7"/>
      <c r="Q62" s="1"/>
      <c r="R62" s="4"/>
    </row>
    <row r="63" spans="1:18" hidden="1" x14ac:dyDescent="0.35">
      <c r="A63" s="4"/>
      <c r="B63" s="3"/>
      <c r="C63" s="3"/>
      <c r="D63" s="3"/>
      <c r="E63" s="3"/>
      <c r="F63" s="3"/>
      <c r="G63" s="3"/>
      <c r="H63" s="3"/>
      <c r="I63" s="3"/>
      <c r="J63" s="3"/>
      <c r="K63" s="3"/>
      <c r="L63" s="3"/>
      <c r="M63" s="3"/>
      <c r="N63" s="3"/>
      <c r="O63" s="3"/>
      <c r="P63" s="7"/>
      <c r="Q63" s="1"/>
      <c r="R63" s="4"/>
    </row>
    <row r="64" spans="1:18" hidden="1" x14ac:dyDescent="0.35">
      <c r="A64" s="4"/>
      <c r="B64" s="3"/>
      <c r="C64" s="3"/>
      <c r="D64" s="3"/>
      <c r="E64" s="3"/>
      <c r="F64" s="3"/>
      <c r="G64" s="3"/>
      <c r="H64" s="3"/>
      <c r="I64" s="3"/>
      <c r="J64" s="3"/>
      <c r="K64" s="3"/>
      <c r="L64" s="3"/>
      <c r="M64" s="3"/>
      <c r="N64" s="3"/>
      <c r="O64" s="3"/>
      <c r="P64" s="7"/>
      <c r="Q64" s="1"/>
      <c r="R64" s="4"/>
    </row>
    <row r="65" spans="1:18" hidden="1" x14ac:dyDescent="0.35">
      <c r="A65" s="4"/>
      <c r="B65" s="15"/>
      <c r="C65" s="15"/>
      <c r="D65" s="15"/>
      <c r="E65" s="15"/>
      <c r="F65" s="15"/>
      <c r="G65" s="15"/>
      <c r="H65" s="15"/>
      <c r="I65" s="15"/>
      <c r="J65" s="15"/>
      <c r="K65" s="15"/>
      <c r="L65" s="15"/>
      <c r="M65" s="15"/>
      <c r="N65" s="15"/>
      <c r="O65" s="15"/>
      <c r="P65" s="15"/>
      <c r="Q65" s="15"/>
      <c r="R65" s="4"/>
    </row>
    <row r="66" spans="1:18" x14ac:dyDescent="0.35">
      <c r="A66" s="4"/>
      <c r="B66" s="4"/>
      <c r="C66" s="4"/>
      <c r="D66" s="4"/>
      <c r="E66" s="4"/>
      <c r="F66" s="4"/>
      <c r="G66" s="4"/>
      <c r="H66" s="4"/>
      <c r="I66" s="4"/>
      <c r="J66" s="4"/>
      <c r="K66" s="4"/>
      <c r="L66" s="4"/>
      <c r="M66" s="4"/>
      <c r="N66" s="4"/>
      <c r="O66" s="4"/>
      <c r="P66" s="6"/>
      <c r="Q66" s="4"/>
      <c r="R66" s="4"/>
    </row>
    <row r="67" spans="1:18" x14ac:dyDescent="0.35">
      <c r="A67" s="4"/>
      <c r="B67" s="4"/>
      <c r="C67" s="4"/>
      <c r="D67" s="4"/>
      <c r="E67" s="4"/>
      <c r="F67" s="4"/>
      <c r="G67" s="4"/>
      <c r="H67" s="4"/>
      <c r="I67" s="4"/>
      <c r="J67" s="4"/>
      <c r="K67" s="4"/>
      <c r="L67" s="4"/>
      <c r="M67" s="4"/>
      <c r="N67" s="4"/>
      <c r="O67" s="4"/>
      <c r="P67" s="6"/>
      <c r="Q67" s="4"/>
      <c r="R67" s="4"/>
    </row>
    <row r="68" spans="1:18" x14ac:dyDescent="0.35">
      <c r="A68" s="4"/>
      <c r="B68" s="4"/>
      <c r="C68" s="4"/>
      <c r="D68" s="4"/>
      <c r="E68" s="4"/>
      <c r="F68" s="4"/>
      <c r="G68" s="4"/>
      <c r="H68" s="4"/>
      <c r="I68" s="4"/>
      <c r="J68" s="4"/>
      <c r="K68" s="4"/>
      <c r="L68" s="4"/>
      <c r="M68" s="4"/>
      <c r="N68" s="4"/>
      <c r="O68" s="4"/>
      <c r="P68" s="6"/>
      <c r="Q68" s="4"/>
      <c r="R68" s="4"/>
    </row>
    <row r="69" spans="1:18" x14ac:dyDescent="0.35">
      <c r="A69" s="4"/>
      <c r="B69" s="4"/>
      <c r="C69" s="4"/>
      <c r="D69" s="4"/>
      <c r="E69" s="4"/>
      <c r="F69" s="4"/>
      <c r="G69" s="4"/>
      <c r="H69" s="4"/>
      <c r="I69" s="4"/>
      <c r="J69" s="4"/>
      <c r="K69" s="4"/>
      <c r="L69" s="4"/>
      <c r="M69" s="4"/>
      <c r="N69" s="4"/>
      <c r="O69" s="4"/>
      <c r="P69" s="6"/>
      <c r="Q69" s="4"/>
      <c r="R69" s="4"/>
    </row>
  </sheetData>
  <sheetProtection algorithmName="SHA-512" hashValue="TsqXyVnRLlr63Y3Ujvd9Ak8bDgqoKRxe8bGIW4dtcVfAJLRJ4AXKoiidpmQK3+TunrH5iQiNm6AatjxvkUFzHg==" saltValue="scey8dMNTjnFEA93bisuEQ==" spinCount="100000" sheet="1" objects="1" scenarios="1"/>
  <mergeCells count="2">
    <mergeCell ref="B11:Q27"/>
    <mergeCell ref="E2:Q8"/>
  </mergeCells>
  <pageMargins left="0.7" right="0.7" top="0.75" bottom="0.75" header="0.3" footer="0.3"/>
  <pageSetup paperSize="9" orientation="portrait" horizontalDpi="4294967293" verticalDpi="4294967293"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theme="0"/>
  </sheetPr>
  <dimension ref="A1:S44"/>
  <sheetViews>
    <sheetView showGridLines="0" showRowColHeaders="0" topLeftCell="A27" workbookViewId="0">
      <selection activeCell="E2" sqref="E2:Q8"/>
    </sheetView>
  </sheetViews>
  <sheetFormatPr defaultRowHeight="14.5" x14ac:dyDescent="0.35"/>
  <cols>
    <col min="16" max="16" width="9.08984375" style="2"/>
  </cols>
  <sheetData>
    <row r="1" spans="1:19" ht="15" thickBot="1" x14ac:dyDescent="0.4">
      <c r="A1" s="4"/>
      <c r="B1" s="4"/>
      <c r="C1" s="4"/>
      <c r="D1" s="4"/>
      <c r="E1" s="4"/>
      <c r="F1" s="4"/>
      <c r="G1" s="4"/>
      <c r="H1" s="4"/>
      <c r="I1" s="4"/>
      <c r="J1" s="4"/>
      <c r="K1" s="4"/>
      <c r="L1" s="4"/>
      <c r="M1" s="4"/>
      <c r="N1" s="4"/>
      <c r="O1" s="4"/>
      <c r="P1" s="6"/>
      <c r="Q1" s="4"/>
      <c r="R1" s="4"/>
    </row>
    <row r="2" spans="1:19" ht="14.5" customHeight="1" x14ac:dyDescent="0.35">
      <c r="A2" s="4"/>
      <c r="B2" s="8"/>
      <c r="C2" s="9"/>
      <c r="D2" s="9"/>
      <c r="E2" s="364" t="s">
        <v>217</v>
      </c>
      <c r="F2" s="364"/>
      <c r="G2" s="364"/>
      <c r="H2" s="364"/>
      <c r="I2" s="364"/>
      <c r="J2" s="364"/>
      <c r="K2" s="364"/>
      <c r="L2" s="364"/>
      <c r="M2" s="364"/>
      <c r="N2" s="364"/>
      <c r="O2" s="364"/>
      <c r="P2" s="364"/>
      <c r="Q2" s="365"/>
      <c r="R2" s="4"/>
    </row>
    <row r="3" spans="1:19" ht="14.5" customHeight="1" x14ac:dyDescent="0.35">
      <c r="A3" s="4"/>
      <c r="B3" s="10"/>
      <c r="C3" s="3"/>
      <c r="D3" s="3"/>
      <c r="E3" s="366"/>
      <c r="F3" s="366"/>
      <c r="G3" s="366"/>
      <c r="H3" s="366"/>
      <c r="I3" s="366"/>
      <c r="J3" s="366"/>
      <c r="K3" s="366"/>
      <c r="L3" s="366"/>
      <c r="M3" s="366"/>
      <c r="N3" s="366"/>
      <c r="O3" s="366"/>
      <c r="P3" s="366"/>
      <c r="Q3" s="367"/>
      <c r="R3" s="4"/>
    </row>
    <row r="4" spans="1:19" ht="14.5" customHeight="1" x14ac:dyDescent="0.35">
      <c r="A4" s="4"/>
      <c r="B4" s="10"/>
      <c r="C4" s="3"/>
      <c r="D4" s="3"/>
      <c r="E4" s="366"/>
      <c r="F4" s="366"/>
      <c r="G4" s="366"/>
      <c r="H4" s="366"/>
      <c r="I4" s="366"/>
      <c r="J4" s="366"/>
      <c r="K4" s="366"/>
      <c r="L4" s="366"/>
      <c r="M4" s="366"/>
      <c r="N4" s="366"/>
      <c r="O4" s="366"/>
      <c r="P4" s="366"/>
      <c r="Q4" s="367"/>
      <c r="R4" s="4"/>
    </row>
    <row r="5" spans="1:19" ht="14.5" customHeight="1" x14ac:dyDescent="0.35">
      <c r="A5" s="4"/>
      <c r="B5" s="10"/>
      <c r="C5" s="3"/>
      <c r="D5" s="3"/>
      <c r="E5" s="366"/>
      <c r="F5" s="366"/>
      <c r="G5" s="366"/>
      <c r="H5" s="366"/>
      <c r="I5" s="366"/>
      <c r="J5" s="366"/>
      <c r="K5" s="366"/>
      <c r="L5" s="366"/>
      <c r="M5" s="366"/>
      <c r="N5" s="366"/>
      <c r="O5" s="366"/>
      <c r="P5" s="366"/>
      <c r="Q5" s="367"/>
      <c r="R5" s="4"/>
    </row>
    <row r="6" spans="1:19" ht="14.5" customHeight="1" x14ac:dyDescent="0.35">
      <c r="A6" s="4"/>
      <c r="B6" s="10"/>
      <c r="C6" s="3"/>
      <c r="D6" s="3"/>
      <c r="E6" s="366"/>
      <c r="F6" s="366"/>
      <c r="G6" s="366"/>
      <c r="H6" s="366"/>
      <c r="I6" s="366"/>
      <c r="J6" s="366"/>
      <c r="K6" s="366"/>
      <c r="L6" s="366"/>
      <c r="M6" s="366"/>
      <c r="N6" s="366"/>
      <c r="O6" s="366"/>
      <c r="P6" s="366"/>
      <c r="Q6" s="367"/>
      <c r="R6" s="4"/>
    </row>
    <row r="7" spans="1:19" ht="14.5" customHeight="1" x14ac:dyDescent="0.35">
      <c r="A7" s="4"/>
      <c r="B7" s="10"/>
      <c r="C7" s="3"/>
      <c r="D7" s="3"/>
      <c r="E7" s="366"/>
      <c r="F7" s="366"/>
      <c r="G7" s="366"/>
      <c r="H7" s="366"/>
      <c r="I7" s="366"/>
      <c r="J7" s="366"/>
      <c r="K7" s="366"/>
      <c r="L7" s="366"/>
      <c r="M7" s="366"/>
      <c r="N7" s="366"/>
      <c r="O7" s="366"/>
      <c r="P7" s="366"/>
      <c r="Q7" s="367"/>
      <c r="R7" s="4"/>
    </row>
    <row r="8" spans="1:19" ht="15" customHeight="1" thickBot="1" x14ac:dyDescent="0.4">
      <c r="A8" s="4"/>
      <c r="B8" s="11"/>
      <c r="C8" s="12"/>
      <c r="D8" s="12"/>
      <c r="E8" s="368"/>
      <c r="F8" s="368"/>
      <c r="G8" s="368"/>
      <c r="H8" s="368"/>
      <c r="I8" s="368"/>
      <c r="J8" s="368"/>
      <c r="K8" s="368"/>
      <c r="L8" s="368"/>
      <c r="M8" s="368"/>
      <c r="N8" s="368"/>
      <c r="O8" s="368"/>
      <c r="P8" s="368"/>
      <c r="Q8" s="369"/>
      <c r="R8" s="4"/>
    </row>
    <row r="9" spans="1:19" x14ac:dyDescent="0.35">
      <c r="A9" s="4"/>
      <c r="B9" s="4"/>
      <c r="C9" s="4"/>
      <c r="D9" s="4"/>
      <c r="E9" s="4"/>
      <c r="F9" s="4"/>
      <c r="G9" s="4"/>
      <c r="H9" s="4"/>
      <c r="I9" s="4"/>
      <c r="J9" s="4"/>
      <c r="K9" s="4"/>
      <c r="L9" s="4"/>
      <c r="M9" s="4"/>
      <c r="N9" s="4"/>
      <c r="O9" s="4"/>
      <c r="P9" s="6"/>
      <c r="Q9" s="4"/>
      <c r="R9" s="4"/>
    </row>
    <row r="10" spans="1:19" ht="21" x14ac:dyDescent="0.5">
      <c r="A10" s="4"/>
      <c r="B10" s="16" t="s">
        <v>787</v>
      </c>
      <c r="C10" s="5"/>
      <c r="D10" s="14"/>
      <c r="E10" s="14"/>
      <c r="F10" s="14"/>
      <c r="G10" s="14"/>
      <c r="H10" s="14"/>
      <c r="I10" s="14"/>
      <c r="J10" s="14"/>
      <c r="K10" s="14"/>
      <c r="L10" s="14"/>
      <c r="M10" s="14"/>
      <c r="N10" s="14"/>
      <c r="O10" s="14"/>
      <c r="P10" s="6"/>
      <c r="Q10" s="4"/>
      <c r="R10" s="4"/>
    </row>
    <row r="11" spans="1:19" x14ac:dyDescent="0.35">
      <c r="A11" s="4"/>
      <c r="B11" s="363" t="s">
        <v>798</v>
      </c>
      <c r="C11" s="374"/>
      <c r="D11" s="374"/>
      <c r="E11" s="374"/>
      <c r="F11" s="374"/>
      <c r="G11" s="374"/>
      <c r="H11" s="374"/>
      <c r="I11" s="374"/>
      <c r="J11" s="374"/>
      <c r="K11" s="374"/>
      <c r="L11" s="374"/>
      <c r="M11" s="374"/>
      <c r="N11" s="374"/>
      <c r="O11" s="374"/>
      <c r="P11" s="374"/>
      <c r="Q11" s="374"/>
      <c r="R11" s="4"/>
    </row>
    <row r="12" spans="1:19" x14ac:dyDescent="0.35">
      <c r="A12" s="4"/>
      <c r="B12" s="374"/>
      <c r="C12" s="374"/>
      <c r="D12" s="374"/>
      <c r="E12" s="374"/>
      <c r="F12" s="374"/>
      <c r="G12" s="374"/>
      <c r="H12" s="374"/>
      <c r="I12" s="374"/>
      <c r="J12" s="374"/>
      <c r="K12" s="374"/>
      <c r="L12" s="374"/>
      <c r="M12" s="374"/>
      <c r="N12" s="374"/>
      <c r="O12" s="374"/>
      <c r="P12" s="374"/>
      <c r="Q12" s="374"/>
      <c r="R12" s="4"/>
    </row>
    <row r="13" spans="1:19" x14ac:dyDescent="0.35">
      <c r="A13" s="4"/>
      <c r="B13" s="374"/>
      <c r="C13" s="374"/>
      <c r="D13" s="374"/>
      <c r="E13" s="374"/>
      <c r="F13" s="374"/>
      <c r="G13" s="374"/>
      <c r="H13" s="374"/>
      <c r="I13" s="374"/>
      <c r="J13" s="374"/>
      <c r="K13" s="374"/>
      <c r="L13" s="374"/>
      <c r="M13" s="374"/>
      <c r="N13" s="374"/>
      <c r="O13" s="374"/>
      <c r="P13" s="374"/>
      <c r="Q13" s="374"/>
      <c r="R13" s="4"/>
      <c r="S13" s="290"/>
    </row>
    <row r="14" spans="1:19" x14ac:dyDescent="0.35">
      <c r="A14" s="4"/>
      <c r="B14" s="374"/>
      <c r="C14" s="374"/>
      <c r="D14" s="374"/>
      <c r="E14" s="374"/>
      <c r="F14" s="374"/>
      <c r="G14" s="374"/>
      <c r="H14" s="374"/>
      <c r="I14" s="374"/>
      <c r="J14" s="374"/>
      <c r="K14" s="374"/>
      <c r="L14" s="374"/>
      <c r="M14" s="374"/>
      <c r="N14" s="374"/>
      <c r="O14" s="374"/>
      <c r="P14" s="374"/>
      <c r="Q14" s="374"/>
      <c r="R14" s="4"/>
    </row>
    <row r="15" spans="1:19" ht="4.5" customHeight="1" x14ac:dyDescent="0.35">
      <c r="A15" s="4"/>
      <c r="B15" s="374"/>
      <c r="C15" s="374"/>
      <c r="D15" s="374"/>
      <c r="E15" s="374"/>
      <c r="F15" s="374"/>
      <c r="G15" s="374"/>
      <c r="H15" s="374"/>
      <c r="I15" s="374"/>
      <c r="J15" s="374"/>
      <c r="K15" s="374"/>
      <c r="L15" s="374"/>
      <c r="M15" s="374"/>
      <c r="N15" s="374"/>
      <c r="O15" s="374"/>
      <c r="P15" s="374"/>
      <c r="Q15" s="374"/>
      <c r="R15" s="4"/>
    </row>
    <row r="16" spans="1:19" hidden="1" x14ac:dyDescent="0.35">
      <c r="A16" s="4"/>
      <c r="B16" s="374"/>
      <c r="C16" s="374"/>
      <c r="D16" s="374"/>
      <c r="E16" s="374"/>
      <c r="F16" s="374"/>
      <c r="G16" s="374"/>
      <c r="H16" s="374"/>
      <c r="I16" s="374"/>
      <c r="J16" s="374"/>
      <c r="K16" s="374"/>
      <c r="L16" s="374"/>
      <c r="M16" s="374"/>
      <c r="N16" s="374"/>
      <c r="O16" s="374"/>
      <c r="P16" s="374"/>
      <c r="Q16" s="374"/>
      <c r="R16" s="4"/>
    </row>
    <row r="17" spans="1:18" ht="3" hidden="1" customHeight="1" x14ac:dyDescent="0.35">
      <c r="A17" s="4"/>
      <c r="B17" s="374"/>
      <c r="C17" s="374"/>
      <c r="D17" s="374"/>
      <c r="E17" s="374"/>
      <c r="F17" s="374"/>
      <c r="G17" s="374"/>
      <c r="H17" s="374"/>
      <c r="I17" s="374"/>
      <c r="J17" s="374"/>
      <c r="K17" s="374"/>
      <c r="L17" s="374"/>
      <c r="M17" s="374"/>
      <c r="N17" s="374"/>
      <c r="O17" s="374"/>
      <c r="P17" s="374"/>
      <c r="Q17" s="374"/>
      <c r="R17" s="4"/>
    </row>
    <row r="18" spans="1:18" hidden="1" x14ac:dyDescent="0.35">
      <c r="A18" s="4"/>
      <c r="B18" s="374"/>
      <c r="C18" s="374"/>
      <c r="D18" s="374"/>
      <c r="E18" s="374"/>
      <c r="F18" s="374"/>
      <c r="G18" s="374"/>
      <c r="H18" s="374"/>
      <c r="I18" s="374"/>
      <c r="J18" s="374"/>
      <c r="K18" s="374"/>
      <c r="L18" s="374"/>
      <c r="M18" s="374"/>
      <c r="N18" s="374"/>
      <c r="O18" s="374"/>
      <c r="P18" s="374"/>
      <c r="Q18" s="374"/>
      <c r="R18" s="4"/>
    </row>
    <row r="19" spans="1:18" hidden="1" x14ac:dyDescent="0.35">
      <c r="A19" s="4"/>
      <c r="B19" s="374"/>
      <c r="C19" s="374"/>
      <c r="D19" s="374"/>
      <c r="E19" s="374"/>
      <c r="F19" s="374"/>
      <c r="G19" s="374"/>
      <c r="H19" s="374"/>
      <c r="I19" s="374"/>
      <c r="J19" s="374"/>
      <c r="K19" s="374"/>
      <c r="L19" s="374"/>
      <c r="M19" s="374"/>
      <c r="N19" s="374"/>
      <c r="O19" s="374"/>
      <c r="P19" s="374"/>
      <c r="Q19" s="374"/>
      <c r="R19" s="4"/>
    </row>
    <row r="20" spans="1:18" hidden="1" x14ac:dyDescent="0.35">
      <c r="A20" s="4"/>
      <c r="B20" s="374"/>
      <c r="C20" s="374"/>
      <c r="D20" s="374"/>
      <c r="E20" s="374"/>
      <c r="F20" s="374"/>
      <c r="G20" s="374"/>
      <c r="H20" s="374"/>
      <c r="I20" s="374"/>
      <c r="J20" s="374"/>
      <c r="K20" s="374"/>
      <c r="L20" s="374"/>
      <c r="M20" s="374"/>
      <c r="N20" s="374"/>
      <c r="O20" s="374"/>
      <c r="P20" s="374"/>
      <c r="Q20" s="374"/>
      <c r="R20" s="4"/>
    </row>
    <row r="21" spans="1:18" hidden="1" x14ac:dyDescent="0.35">
      <c r="A21" s="4"/>
      <c r="B21" s="374"/>
      <c r="C21" s="374"/>
      <c r="D21" s="374"/>
      <c r="E21" s="374"/>
      <c r="F21" s="374"/>
      <c r="G21" s="374"/>
      <c r="H21" s="374"/>
      <c r="I21" s="374"/>
      <c r="J21" s="374"/>
      <c r="K21" s="374"/>
      <c r="L21" s="374"/>
      <c r="M21" s="374"/>
      <c r="N21" s="374"/>
      <c r="O21" s="374"/>
      <c r="P21" s="374"/>
      <c r="Q21" s="374"/>
      <c r="R21" s="4"/>
    </row>
    <row r="22" spans="1:18" hidden="1" x14ac:dyDescent="0.35">
      <c r="A22" s="4"/>
      <c r="B22" s="374"/>
      <c r="C22" s="374"/>
      <c r="D22" s="374"/>
      <c r="E22" s="374"/>
      <c r="F22" s="374"/>
      <c r="G22" s="374"/>
      <c r="H22" s="374"/>
      <c r="I22" s="374"/>
      <c r="J22" s="374"/>
      <c r="K22" s="374"/>
      <c r="L22" s="374"/>
      <c r="M22" s="374"/>
      <c r="N22" s="374"/>
      <c r="O22" s="374"/>
      <c r="P22" s="374"/>
      <c r="Q22" s="374"/>
      <c r="R22" s="4"/>
    </row>
    <row r="23" spans="1:18" ht="8" hidden="1" customHeight="1" x14ac:dyDescent="0.35">
      <c r="A23" s="4"/>
      <c r="B23" s="374"/>
      <c r="C23" s="374"/>
      <c r="D23" s="374"/>
      <c r="E23" s="374"/>
      <c r="F23" s="374"/>
      <c r="G23" s="374"/>
      <c r="H23" s="374"/>
      <c r="I23" s="374"/>
      <c r="J23" s="374"/>
      <c r="K23" s="374"/>
      <c r="L23" s="374"/>
      <c r="M23" s="374"/>
      <c r="N23" s="374"/>
      <c r="O23" s="374"/>
      <c r="P23" s="374"/>
      <c r="Q23" s="374"/>
      <c r="R23" s="4"/>
    </row>
    <row r="24" spans="1:18" hidden="1" x14ac:dyDescent="0.35">
      <c r="A24" s="4"/>
      <c r="B24" s="374"/>
      <c r="C24" s="374"/>
      <c r="D24" s="374"/>
      <c r="E24" s="374"/>
      <c r="F24" s="374"/>
      <c r="G24" s="374"/>
      <c r="H24" s="374"/>
      <c r="I24" s="374"/>
      <c r="J24" s="374"/>
      <c r="K24" s="374"/>
      <c r="L24" s="374"/>
      <c r="M24" s="374"/>
      <c r="N24" s="374"/>
      <c r="O24" s="374"/>
      <c r="P24" s="374"/>
      <c r="Q24" s="374"/>
      <c r="R24" s="4"/>
    </row>
    <row r="25" spans="1:18" hidden="1" x14ac:dyDescent="0.35">
      <c r="A25" s="4"/>
      <c r="B25" s="374"/>
      <c r="C25" s="374"/>
      <c r="D25" s="374"/>
      <c r="E25" s="374"/>
      <c r="F25" s="374"/>
      <c r="G25" s="374"/>
      <c r="H25" s="374"/>
      <c r="I25" s="374"/>
      <c r="J25" s="374"/>
      <c r="K25" s="374"/>
      <c r="L25" s="374"/>
      <c r="M25" s="374"/>
      <c r="N25" s="374"/>
      <c r="O25" s="374"/>
      <c r="P25" s="374"/>
      <c r="Q25" s="374"/>
      <c r="R25" s="4"/>
    </row>
    <row r="26" spans="1:18" hidden="1" x14ac:dyDescent="0.35">
      <c r="A26" s="4"/>
      <c r="B26" s="374"/>
      <c r="C26" s="374"/>
      <c r="D26" s="374"/>
      <c r="E26" s="374"/>
      <c r="F26" s="374"/>
      <c r="G26" s="374"/>
      <c r="H26" s="374"/>
      <c r="I26" s="374"/>
      <c r="J26" s="374"/>
      <c r="K26" s="374"/>
      <c r="L26" s="374"/>
      <c r="M26" s="374"/>
      <c r="N26" s="374"/>
      <c r="O26" s="374"/>
      <c r="P26" s="374"/>
      <c r="Q26" s="374"/>
      <c r="R26" s="4"/>
    </row>
    <row r="27" spans="1:18" ht="31.5" customHeight="1" x14ac:dyDescent="0.35">
      <c r="A27" s="4"/>
      <c r="B27" s="374"/>
      <c r="C27" s="374"/>
      <c r="D27" s="374"/>
      <c r="E27" s="374"/>
      <c r="F27" s="374"/>
      <c r="G27" s="374"/>
      <c r="H27" s="374"/>
      <c r="I27" s="374"/>
      <c r="J27" s="374"/>
      <c r="K27" s="374"/>
      <c r="L27" s="374"/>
      <c r="M27" s="374"/>
      <c r="N27" s="374"/>
      <c r="O27" s="374"/>
      <c r="P27" s="374"/>
      <c r="Q27" s="374"/>
      <c r="R27" s="4"/>
    </row>
    <row r="28" spans="1:18" ht="14.25" customHeight="1" x14ac:dyDescent="0.35">
      <c r="A28" s="4"/>
      <c r="B28" s="198"/>
      <c r="C28" s="198"/>
      <c r="D28" s="198"/>
      <c r="E28" s="198"/>
      <c r="F28" s="198"/>
      <c r="G28" s="198"/>
      <c r="H28" s="198"/>
      <c r="I28" s="198"/>
      <c r="J28" s="198"/>
      <c r="K28" s="198"/>
      <c r="L28" s="198"/>
      <c r="M28" s="198"/>
      <c r="N28" s="198"/>
      <c r="O28" s="198"/>
      <c r="P28" s="198"/>
      <c r="Q28" s="198"/>
      <c r="R28" s="4"/>
    </row>
    <row r="29" spans="1:18" ht="90.75" customHeight="1" x14ac:dyDescent="0.35">
      <c r="A29" s="4"/>
      <c r="B29" s="372" t="s">
        <v>796</v>
      </c>
      <c r="C29" s="373"/>
      <c r="D29" s="373"/>
      <c r="E29" s="373"/>
      <c r="F29" s="373"/>
      <c r="G29" s="373"/>
      <c r="H29" s="373"/>
      <c r="I29" s="373"/>
      <c r="J29" s="373"/>
      <c r="K29" s="373"/>
      <c r="L29" s="373"/>
      <c r="M29" s="373"/>
      <c r="N29" s="373"/>
      <c r="O29" s="373"/>
      <c r="P29" s="373"/>
      <c r="Q29" s="373"/>
      <c r="R29" s="4"/>
    </row>
    <row r="30" spans="1:18" ht="12" customHeight="1" x14ac:dyDescent="0.35">
      <c r="A30" s="4"/>
      <c r="B30" s="198"/>
      <c r="C30" s="198"/>
      <c r="D30" s="198"/>
      <c r="E30" s="198"/>
      <c r="F30" s="198"/>
      <c r="G30" s="198"/>
      <c r="H30" s="198"/>
      <c r="I30" s="198"/>
      <c r="J30" s="198"/>
      <c r="K30" s="198"/>
      <c r="L30" s="198"/>
      <c r="M30" s="198"/>
      <c r="N30" s="198"/>
      <c r="O30" s="198"/>
      <c r="P30" s="198"/>
      <c r="Q30" s="198"/>
      <c r="R30" s="4"/>
    </row>
    <row r="31" spans="1:18" ht="38.25" customHeight="1" x14ac:dyDescent="0.35">
      <c r="A31" s="4"/>
      <c r="B31" s="370" t="s">
        <v>793</v>
      </c>
      <c r="C31" s="373"/>
      <c r="D31" s="373"/>
      <c r="E31" s="373"/>
      <c r="F31" s="373"/>
      <c r="G31" s="373"/>
      <c r="H31" s="373"/>
      <c r="I31" s="373"/>
      <c r="J31" s="373"/>
      <c r="K31" s="373"/>
      <c r="L31" s="373"/>
      <c r="M31" s="373"/>
      <c r="N31" s="373"/>
      <c r="O31" s="373"/>
      <c r="P31" s="373"/>
      <c r="Q31" s="373"/>
      <c r="R31" s="4"/>
    </row>
    <row r="32" spans="1:18" ht="12.5" customHeight="1" x14ac:dyDescent="0.35">
      <c r="A32" s="4"/>
      <c r="B32" s="198"/>
      <c r="C32" s="198"/>
      <c r="D32" s="198"/>
      <c r="E32" s="198"/>
      <c r="F32" s="198"/>
      <c r="G32" s="198"/>
      <c r="H32" s="198"/>
      <c r="I32" s="198"/>
      <c r="J32" s="198"/>
      <c r="K32" s="198"/>
      <c r="L32" s="198"/>
      <c r="M32" s="198"/>
      <c r="N32" s="198"/>
      <c r="O32" s="198"/>
      <c r="P32" s="198"/>
      <c r="Q32" s="198"/>
      <c r="R32" s="4"/>
    </row>
    <row r="33" spans="1:18" ht="137" customHeight="1" x14ac:dyDescent="0.35">
      <c r="A33" s="4"/>
      <c r="B33" s="372" t="s">
        <v>794</v>
      </c>
      <c r="C33" s="373"/>
      <c r="D33" s="373"/>
      <c r="E33" s="373"/>
      <c r="F33" s="373"/>
      <c r="G33" s="373"/>
      <c r="H33" s="373"/>
      <c r="I33" s="373"/>
      <c r="J33" s="373"/>
      <c r="K33" s="373"/>
      <c r="L33" s="373"/>
      <c r="M33" s="373"/>
      <c r="N33" s="373"/>
      <c r="O33" s="373"/>
      <c r="P33" s="373"/>
      <c r="Q33" s="373"/>
      <c r="R33" s="4"/>
    </row>
    <row r="34" spans="1:18" ht="12.5" customHeight="1" x14ac:dyDescent="0.35">
      <c r="A34" s="4"/>
      <c r="B34" s="198"/>
      <c r="C34" s="198"/>
      <c r="D34" s="198"/>
      <c r="E34" s="198"/>
      <c r="F34" s="198"/>
      <c r="G34" s="198"/>
      <c r="H34" s="198"/>
      <c r="I34" s="198"/>
      <c r="J34" s="198"/>
      <c r="K34" s="198"/>
      <c r="L34" s="198"/>
      <c r="M34" s="198"/>
      <c r="N34" s="198"/>
      <c r="O34" s="198"/>
      <c r="P34" s="198"/>
      <c r="Q34" s="198"/>
      <c r="R34" s="4"/>
    </row>
    <row r="35" spans="1:18" ht="126.75" customHeight="1" x14ac:dyDescent="0.35">
      <c r="A35" s="4"/>
      <c r="B35" s="372" t="s">
        <v>795</v>
      </c>
      <c r="C35" s="373"/>
      <c r="D35" s="373"/>
      <c r="E35" s="373"/>
      <c r="F35" s="373"/>
      <c r="G35" s="373"/>
      <c r="H35" s="373"/>
      <c r="I35" s="373"/>
      <c r="J35" s="373"/>
      <c r="K35" s="373"/>
      <c r="L35" s="373"/>
      <c r="M35" s="373"/>
      <c r="N35" s="373"/>
      <c r="O35" s="373"/>
      <c r="P35" s="373"/>
      <c r="Q35" s="373"/>
      <c r="R35" s="4"/>
    </row>
    <row r="36" spans="1:18" ht="12.5" customHeight="1" x14ac:dyDescent="0.35">
      <c r="A36" s="4"/>
      <c r="B36" s="198"/>
      <c r="C36" s="198"/>
      <c r="D36" s="198"/>
      <c r="E36" s="198"/>
      <c r="F36" s="198"/>
      <c r="G36" s="198"/>
      <c r="H36" s="198"/>
      <c r="I36" s="198"/>
      <c r="J36" s="198"/>
      <c r="K36" s="198"/>
      <c r="L36" s="198"/>
      <c r="M36" s="198"/>
      <c r="N36" s="198"/>
      <c r="O36" s="198"/>
      <c r="P36" s="198"/>
      <c r="Q36" s="198"/>
      <c r="R36" s="4"/>
    </row>
    <row r="37" spans="1:18" x14ac:dyDescent="0.35">
      <c r="A37" s="4"/>
      <c r="B37" s="4"/>
      <c r="C37" s="14"/>
      <c r="D37" s="14"/>
      <c r="E37" s="14"/>
      <c r="F37" s="14"/>
      <c r="G37" s="14"/>
      <c r="H37" s="14"/>
      <c r="I37" s="14"/>
      <c r="J37" s="14"/>
      <c r="K37" s="14"/>
      <c r="L37" s="14"/>
      <c r="M37" s="14"/>
      <c r="N37" s="14"/>
      <c r="O37" s="14"/>
      <c r="P37" s="14"/>
      <c r="Q37" s="4"/>
      <c r="R37" s="4"/>
    </row>
    <row r="38" spans="1:18" x14ac:dyDescent="0.35">
      <c r="A38" s="4"/>
      <c r="B38" s="4"/>
      <c r="C38" s="4"/>
      <c r="D38" s="4"/>
      <c r="E38" s="4"/>
      <c r="F38" s="4"/>
      <c r="G38" s="4"/>
      <c r="H38" s="4"/>
      <c r="I38" s="4"/>
      <c r="J38" s="4"/>
      <c r="K38" s="4"/>
      <c r="L38" s="4"/>
      <c r="M38" s="4"/>
      <c r="N38" s="4"/>
      <c r="O38" s="4"/>
      <c r="P38" s="6"/>
      <c r="Q38" s="4"/>
      <c r="R38" s="4"/>
    </row>
    <row r="39" spans="1:18" x14ac:dyDescent="0.35">
      <c r="A39" s="4"/>
      <c r="B39" s="4"/>
      <c r="C39" s="4"/>
      <c r="D39" s="4"/>
      <c r="E39" s="4"/>
      <c r="F39" s="4"/>
      <c r="G39" s="4"/>
      <c r="H39" s="4"/>
      <c r="I39" s="4"/>
      <c r="J39" s="4"/>
      <c r="K39" s="4"/>
      <c r="L39" s="4"/>
      <c r="M39" s="4"/>
      <c r="N39" s="4"/>
      <c r="O39" s="4"/>
      <c r="P39" s="6"/>
      <c r="Q39" s="4"/>
      <c r="R39" s="4"/>
    </row>
    <row r="40" spans="1:18" x14ac:dyDescent="0.35">
      <c r="A40" s="4"/>
      <c r="B40" s="4"/>
      <c r="C40" s="4"/>
      <c r="D40" s="4"/>
      <c r="E40" s="4"/>
      <c r="F40" s="4"/>
      <c r="G40" s="4"/>
      <c r="H40" s="4"/>
      <c r="I40" s="4"/>
      <c r="J40" s="4"/>
      <c r="K40" s="4"/>
      <c r="L40" s="4"/>
      <c r="M40" s="4"/>
      <c r="N40" s="4"/>
      <c r="O40" s="4"/>
      <c r="P40" s="6"/>
      <c r="Q40" s="4"/>
      <c r="R40" s="4"/>
    </row>
    <row r="41" spans="1:18" x14ac:dyDescent="0.35">
      <c r="A41" s="4"/>
      <c r="B41" s="4"/>
      <c r="C41" s="4"/>
      <c r="D41" s="4"/>
      <c r="E41" s="4"/>
      <c r="F41" s="4"/>
      <c r="G41" s="4"/>
      <c r="H41" s="4"/>
      <c r="I41" s="4"/>
      <c r="J41" s="4"/>
      <c r="K41" s="4"/>
      <c r="L41" s="4"/>
      <c r="M41" s="4"/>
      <c r="N41" s="4"/>
      <c r="O41" s="4"/>
      <c r="P41" s="6"/>
      <c r="Q41" s="4"/>
      <c r="R41" s="4"/>
    </row>
    <row r="42" spans="1:18" x14ac:dyDescent="0.35">
      <c r="A42" s="4"/>
      <c r="B42" s="4"/>
      <c r="C42" s="4"/>
      <c r="D42" s="4"/>
      <c r="E42" s="4"/>
      <c r="F42" s="4"/>
      <c r="G42" s="4"/>
      <c r="H42" s="4"/>
      <c r="I42" s="4"/>
      <c r="J42" s="4"/>
      <c r="K42" s="4"/>
      <c r="L42" s="4"/>
      <c r="M42" s="4"/>
      <c r="N42" s="4"/>
      <c r="O42" s="4"/>
      <c r="P42" s="6"/>
      <c r="Q42" s="4"/>
      <c r="R42" s="4"/>
    </row>
    <row r="43" spans="1:18" x14ac:dyDescent="0.35">
      <c r="A43" s="4"/>
      <c r="B43" s="4"/>
      <c r="C43" s="4"/>
      <c r="D43" s="4"/>
      <c r="E43" s="4"/>
      <c r="F43" s="4"/>
      <c r="G43" s="4"/>
      <c r="H43" s="4"/>
      <c r="I43" s="4"/>
      <c r="J43" s="4"/>
      <c r="K43" s="4"/>
      <c r="L43" s="4"/>
      <c r="M43" s="4"/>
      <c r="N43" s="4"/>
      <c r="O43" s="4"/>
      <c r="P43" s="6"/>
      <c r="Q43" s="4"/>
      <c r="R43" s="4"/>
    </row>
    <row r="44" spans="1:18" x14ac:dyDescent="0.35">
      <c r="A44" s="4"/>
      <c r="B44" s="4"/>
      <c r="C44" s="4"/>
      <c r="D44" s="4"/>
      <c r="E44" s="4"/>
      <c r="F44" s="4"/>
      <c r="G44" s="4"/>
      <c r="H44" s="4"/>
      <c r="I44" s="4"/>
      <c r="J44" s="4"/>
      <c r="K44" s="4"/>
      <c r="L44" s="4"/>
      <c r="M44" s="4"/>
      <c r="N44" s="4"/>
      <c r="O44" s="4"/>
      <c r="P44" s="6"/>
      <c r="Q44" s="4"/>
      <c r="R44" s="4"/>
    </row>
  </sheetData>
  <sheetProtection algorithmName="SHA-512" hashValue="2s2T228iFSSeJmKJ3mWrZCzDxdKuIfVTN2pzZ701gzLL4fS67UTin/vfidmMVtzbXxB3h5wNvWWV7FXX6LsS/Q==" saltValue="l2BdhPpgThGno/Lw/OGQGw==" spinCount="100000" sheet="1" objects="1" scenarios="1"/>
  <mergeCells count="6">
    <mergeCell ref="B35:Q35"/>
    <mergeCell ref="E2:Q8"/>
    <mergeCell ref="B11:Q27"/>
    <mergeCell ref="B29:Q29"/>
    <mergeCell ref="B31:Q31"/>
    <mergeCell ref="B33:Q33"/>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6083" r:id="rId4" name="Button 3">
              <controlPr defaultSize="0" print="0" autoFill="0" autoPict="0" macro="[0]!Gotomacro">
                <anchor moveWithCells="1" sizeWithCells="1">
                  <from>
                    <xdr:col>14</xdr:col>
                    <xdr:colOff>31750</xdr:colOff>
                    <xdr:row>36</xdr:row>
                    <xdr:rowOff>88900</xdr:rowOff>
                  </from>
                  <to>
                    <xdr:col>17</xdr:col>
                    <xdr:colOff>0</xdr:colOff>
                    <xdr:row>42</xdr:row>
                    <xdr:rowOff>88900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theme="0" tint="-0.14999847407452621"/>
  </sheetPr>
  <dimension ref="A1:R81"/>
  <sheetViews>
    <sheetView showGridLines="0" showRowColHeaders="0" topLeftCell="A37" workbookViewId="0">
      <selection activeCell="U28" sqref="U28"/>
    </sheetView>
  </sheetViews>
  <sheetFormatPr defaultRowHeight="14.5" x14ac:dyDescent="0.35"/>
  <sheetData>
    <row r="1" spans="1:18" ht="15" thickBot="1" x14ac:dyDescent="0.4">
      <c r="A1" s="4"/>
      <c r="B1" s="4"/>
      <c r="C1" s="4"/>
      <c r="D1" s="4"/>
      <c r="E1" s="4"/>
      <c r="F1" s="4"/>
      <c r="G1" s="4"/>
      <c r="H1" s="4"/>
      <c r="I1" s="4"/>
      <c r="J1" s="4"/>
      <c r="K1" s="4"/>
      <c r="L1" s="4"/>
      <c r="M1" s="4"/>
      <c r="N1" s="4"/>
      <c r="O1" s="4"/>
      <c r="P1" s="6"/>
      <c r="Q1" s="4"/>
      <c r="R1" s="4"/>
    </row>
    <row r="2" spans="1:18" ht="14.5" customHeight="1" x14ac:dyDescent="0.35">
      <c r="A2" s="4"/>
      <c r="B2" s="8"/>
      <c r="C2" s="9"/>
      <c r="D2" s="9"/>
      <c r="E2" s="364" t="s">
        <v>217</v>
      </c>
      <c r="F2" s="364"/>
      <c r="G2" s="364"/>
      <c r="H2" s="364"/>
      <c r="I2" s="364"/>
      <c r="J2" s="364"/>
      <c r="K2" s="364"/>
      <c r="L2" s="364"/>
      <c r="M2" s="364"/>
      <c r="N2" s="364"/>
      <c r="O2" s="364"/>
      <c r="P2" s="364"/>
      <c r="Q2" s="365"/>
      <c r="R2" s="4"/>
    </row>
    <row r="3" spans="1:18" ht="14.5" customHeight="1" x14ac:dyDescent="0.35">
      <c r="A3" s="4"/>
      <c r="B3" s="10"/>
      <c r="C3" s="3"/>
      <c r="D3" s="3"/>
      <c r="E3" s="366"/>
      <c r="F3" s="366"/>
      <c r="G3" s="366"/>
      <c r="H3" s="366"/>
      <c r="I3" s="366"/>
      <c r="J3" s="366"/>
      <c r="K3" s="366"/>
      <c r="L3" s="366"/>
      <c r="M3" s="366"/>
      <c r="N3" s="366"/>
      <c r="O3" s="366"/>
      <c r="P3" s="366"/>
      <c r="Q3" s="367"/>
      <c r="R3" s="4"/>
    </row>
    <row r="4" spans="1:18" ht="14.5" customHeight="1" x14ac:dyDescent="0.35">
      <c r="A4" s="4"/>
      <c r="B4" s="10"/>
      <c r="C4" s="3"/>
      <c r="D4" s="3"/>
      <c r="E4" s="366"/>
      <c r="F4" s="366"/>
      <c r="G4" s="366"/>
      <c r="H4" s="366"/>
      <c r="I4" s="366"/>
      <c r="J4" s="366"/>
      <c r="K4" s="366"/>
      <c r="L4" s="366"/>
      <c r="M4" s="366"/>
      <c r="N4" s="366"/>
      <c r="O4" s="366"/>
      <c r="P4" s="366"/>
      <c r="Q4" s="367"/>
      <c r="R4" s="4"/>
    </row>
    <row r="5" spans="1:18" ht="14.5" customHeight="1" x14ac:dyDescent="0.35">
      <c r="A5" s="4"/>
      <c r="B5" s="10"/>
      <c r="C5" s="3"/>
      <c r="D5" s="3"/>
      <c r="E5" s="366"/>
      <c r="F5" s="366"/>
      <c r="G5" s="366"/>
      <c r="H5" s="366"/>
      <c r="I5" s="366"/>
      <c r="J5" s="366"/>
      <c r="K5" s="366"/>
      <c r="L5" s="366"/>
      <c r="M5" s="366"/>
      <c r="N5" s="366"/>
      <c r="O5" s="366"/>
      <c r="P5" s="366"/>
      <c r="Q5" s="367"/>
      <c r="R5" s="4"/>
    </row>
    <row r="6" spans="1:18" ht="14.5" customHeight="1" x14ac:dyDescent="0.35">
      <c r="A6" s="4"/>
      <c r="B6" s="10"/>
      <c r="C6" s="3"/>
      <c r="D6" s="3"/>
      <c r="E6" s="366"/>
      <c r="F6" s="366"/>
      <c r="G6" s="366"/>
      <c r="H6" s="366"/>
      <c r="I6" s="366"/>
      <c r="J6" s="366"/>
      <c r="K6" s="366"/>
      <c r="L6" s="366"/>
      <c r="M6" s="366"/>
      <c r="N6" s="366"/>
      <c r="O6" s="366"/>
      <c r="P6" s="366"/>
      <c r="Q6" s="367"/>
      <c r="R6" s="4"/>
    </row>
    <row r="7" spans="1:18" ht="14.5" customHeight="1" x14ac:dyDescent="0.35">
      <c r="A7" s="4"/>
      <c r="B7" s="10"/>
      <c r="C7" s="3"/>
      <c r="D7" s="3"/>
      <c r="E7" s="366"/>
      <c r="F7" s="366"/>
      <c r="G7" s="366"/>
      <c r="H7" s="366"/>
      <c r="I7" s="366"/>
      <c r="J7" s="366"/>
      <c r="K7" s="366"/>
      <c r="L7" s="366"/>
      <c r="M7" s="366"/>
      <c r="N7" s="366"/>
      <c r="O7" s="366"/>
      <c r="P7" s="366"/>
      <c r="Q7" s="367"/>
      <c r="R7" s="4"/>
    </row>
    <row r="8" spans="1:18" ht="15" customHeight="1" thickBot="1" x14ac:dyDescent="0.4">
      <c r="A8" s="4"/>
      <c r="B8" s="11"/>
      <c r="C8" s="12"/>
      <c r="D8" s="12"/>
      <c r="E8" s="368"/>
      <c r="F8" s="368"/>
      <c r="G8" s="368"/>
      <c r="H8" s="368"/>
      <c r="I8" s="368"/>
      <c r="J8" s="368"/>
      <c r="K8" s="368"/>
      <c r="L8" s="368"/>
      <c r="M8" s="368"/>
      <c r="N8" s="368"/>
      <c r="O8" s="368"/>
      <c r="P8" s="368"/>
      <c r="Q8" s="369"/>
      <c r="R8" s="4"/>
    </row>
    <row r="9" spans="1:18" x14ac:dyDescent="0.35">
      <c r="A9" s="4"/>
      <c r="B9" s="4"/>
      <c r="C9" s="4"/>
      <c r="D9" s="4"/>
      <c r="E9" s="4"/>
      <c r="F9" s="4"/>
      <c r="G9" s="4"/>
      <c r="H9" s="4"/>
      <c r="I9" s="4"/>
      <c r="J9" s="4"/>
      <c r="K9" s="4"/>
      <c r="L9" s="4"/>
      <c r="M9" s="4"/>
      <c r="N9" s="4"/>
      <c r="O9" s="4"/>
      <c r="P9" s="6"/>
      <c r="Q9" s="4"/>
      <c r="R9" s="4"/>
    </row>
    <row r="10" spans="1:18" ht="21" x14ac:dyDescent="0.5">
      <c r="A10" s="4"/>
      <c r="B10" s="16" t="s">
        <v>757</v>
      </c>
      <c r="C10" s="5"/>
      <c r="D10" s="14"/>
      <c r="E10" s="14"/>
      <c r="F10" s="14"/>
      <c r="G10" s="14"/>
      <c r="H10" s="14"/>
      <c r="I10" s="14"/>
      <c r="J10" s="14"/>
      <c r="K10" s="14"/>
      <c r="L10" s="14"/>
      <c r="M10" s="14"/>
      <c r="N10" s="14"/>
      <c r="O10" s="14"/>
      <c r="P10" s="6"/>
      <c r="Q10" s="4"/>
      <c r="R10" s="4"/>
    </row>
    <row r="11" spans="1:18" ht="14" customHeight="1" x14ac:dyDescent="0.35">
      <c r="A11" s="4"/>
      <c r="B11" s="375" t="s">
        <v>758</v>
      </c>
      <c r="C11" s="373"/>
      <c r="D11" s="373"/>
      <c r="E11" s="373"/>
      <c r="F11" s="373"/>
      <c r="G11" s="373"/>
      <c r="H11" s="373"/>
      <c r="I11" s="373"/>
      <c r="J11" s="373"/>
      <c r="K11" s="373"/>
      <c r="L11" s="373"/>
      <c r="M11" s="373"/>
      <c r="N11" s="373"/>
      <c r="O11" s="373"/>
      <c r="P11" s="373"/>
      <c r="Q11" s="373"/>
      <c r="R11" s="4"/>
    </row>
    <row r="12" spans="1:18" ht="14" customHeight="1" x14ac:dyDescent="0.35">
      <c r="A12" s="4"/>
      <c r="B12" s="373"/>
      <c r="C12" s="373"/>
      <c r="D12" s="373"/>
      <c r="E12" s="373"/>
      <c r="F12" s="373"/>
      <c r="G12" s="373"/>
      <c r="H12" s="373"/>
      <c r="I12" s="373"/>
      <c r="J12" s="373"/>
      <c r="K12" s="373"/>
      <c r="L12" s="373"/>
      <c r="M12" s="373"/>
      <c r="N12" s="373"/>
      <c r="O12" s="373"/>
      <c r="P12" s="373"/>
      <c r="Q12" s="373"/>
      <c r="R12" s="4"/>
    </row>
    <row r="13" spans="1:18" x14ac:dyDescent="0.35">
      <c r="A13" s="4"/>
      <c r="B13" s="373"/>
      <c r="C13" s="373"/>
      <c r="D13" s="373"/>
      <c r="E13" s="373"/>
      <c r="F13" s="373"/>
      <c r="G13" s="373"/>
      <c r="H13" s="373"/>
      <c r="I13" s="373"/>
      <c r="J13" s="373"/>
      <c r="K13" s="373"/>
      <c r="L13" s="373"/>
      <c r="M13" s="373"/>
      <c r="N13" s="373"/>
      <c r="O13" s="373"/>
      <c r="P13" s="373"/>
      <c r="Q13" s="373"/>
      <c r="R13" s="4"/>
    </row>
    <row r="14" spans="1:18" x14ac:dyDescent="0.35">
      <c r="A14" s="4"/>
      <c r="B14" s="373"/>
      <c r="C14" s="373"/>
      <c r="D14" s="373"/>
      <c r="E14" s="373"/>
      <c r="F14" s="373"/>
      <c r="G14" s="373"/>
      <c r="H14" s="373"/>
      <c r="I14" s="373"/>
      <c r="J14" s="373"/>
      <c r="K14" s="373"/>
      <c r="L14" s="373"/>
      <c r="M14" s="373"/>
      <c r="N14" s="373"/>
      <c r="O14" s="373"/>
      <c r="P14" s="373"/>
      <c r="Q14" s="373"/>
      <c r="R14" s="4"/>
    </row>
    <row r="15" spans="1:18" x14ac:dyDescent="0.35">
      <c r="A15" s="4"/>
      <c r="B15" s="373"/>
      <c r="C15" s="373"/>
      <c r="D15" s="373"/>
      <c r="E15" s="373"/>
      <c r="F15" s="373"/>
      <c r="G15" s="373"/>
      <c r="H15" s="373"/>
      <c r="I15" s="373"/>
      <c r="J15" s="373"/>
      <c r="K15" s="373"/>
      <c r="L15" s="373"/>
      <c r="M15" s="373"/>
      <c r="N15" s="373"/>
      <c r="O15" s="373"/>
      <c r="P15" s="373"/>
      <c r="Q15" s="373"/>
      <c r="R15" s="4"/>
    </row>
    <row r="16" spans="1:18" x14ac:dyDescent="0.35">
      <c r="A16" s="4"/>
      <c r="B16" s="373"/>
      <c r="C16" s="373"/>
      <c r="D16" s="373"/>
      <c r="E16" s="373"/>
      <c r="F16" s="373"/>
      <c r="G16" s="373"/>
      <c r="H16" s="373"/>
      <c r="I16" s="373"/>
      <c r="J16" s="373"/>
      <c r="K16" s="373"/>
      <c r="L16" s="373"/>
      <c r="M16" s="373"/>
      <c r="N16" s="373"/>
      <c r="O16" s="373"/>
      <c r="P16" s="373"/>
      <c r="Q16" s="373"/>
      <c r="R16" s="4"/>
    </row>
    <row r="17" spans="1:18" x14ac:dyDescent="0.35">
      <c r="A17" s="4"/>
      <c r="B17" s="373"/>
      <c r="C17" s="373"/>
      <c r="D17" s="373"/>
      <c r="E17" s="373"/>
      <c r="F17" s="373"/>
      <c r="G17" s="373"/>
      <c r="H17" s="373"/>
      <c r="I17" s="373"/>
      <c r="J17" s="373"/>
      <c r="K17" s="373"/>
      <c r="L17" s="373"/>
      <c r="M17" s="373"/>
      <c r="N17" s="373"/>
      <c r="O17" s="373"/>
      <c r="P17" s="373"/>
      <c r="Q17" s="373"/>
      <c r="R17" s="4"/>
    </row>
    <row r="18" spans="1:18" x14ac:dyDescent="0.35">
      <c r="A18" s="4"/>
      <c r="B18" s="373"/>
      <c r="C18" s="373"/>
      <c r="D18" s="373"/>
      <c r="E18" s="373"/>
      <c r="F18" s="373"/>
      <c r="G18" s="373"/>
      <c r="H18" s="373"/>
      <c r="I18" s="373"/>
      <c r="J18" s="373"/>
      <c r="K18" s="373"/>
      <c r="L18" s="373"/>
      <c r="M18" s="373"/>
      <c r="N18" s="373"/>
      <c r="O18" s="373"/>
      <c r="P18" s="373"/>
      <c r="Q18" s="373"/>
      <c r="R18" s="4"/>
    </row>
    <row r="19" spans="1:18" x14ac:dyDescent="0.35">
      <c r="A19" s="4"/>
      <c r="B19" s="373"/>
      <c r="C19" s="373"/>
      <c r="D19" s="373"/>
      <c r="E19" s="373"/>
      <c r="F19" s="373"/>
      <c r="G19" s="373"/>
      <c r="H19" s="373"/>
      <c r="I19" s="373"/>
      <c r="J19" s="373"/>
      <c r="K19" s="373"/>
      <c r="L19" s="373"/>
      <c r="M19" s="373"/>
      <c r="N19" s="373"/>
      <c r="O19" s="373"/>
      <c r="P19" s="373"/>
      <c r="Q19" s="373"/>
      <c r="R19" s="4"/>
    </row>
    <row r="20" spans="1:18" x14ac:dyDescent="0.35">
      <c r="A20" s="4"/>
      <c r="B20" s="373"/>
      <c r="C20" s="373"/>
      <c r="D20" s="373"/>
      <c r="E20" s="373"/>
      <c r="F20" s="373"/>
      <c r="G20" s="373"/>
      <c r="H20" s="373"/>
      <c r="I20" s="373"/>
      <c r="J20" s="373"/>
      <c r="K20" s="373"/>
      <c r="L20" s="373"/>
      <c r="M20" s="373"/>
      <c r="N20" s="373"/>
      <c r="O20" s="373"/>
      <c r="P20" s="373"/>
      <c r="Q20" s="373"/>
      <c r="R20" s="4"/>
    </row>
    <row r="21" spans="1:18" x14ac:dyDescent="0.35">
      <c r="A21" s="4"/>
      <c r="B21" s="373"/>
      <c r="C21" s="373"/>
      <c r="D21" s="373"/>
      <c r="E21" s="373"/>
      <c r="F21" s="373"/>
      <c r="G21" s="373"/>
      <c r="H21" s="373"/>
      <c r="I21" s="373"/>
      <c r="J21" s="373"/>
      <c r="K21" s="373"/>
      <c r="L21" s="373"/>
      <c r="M21" s="373"/>
      <c r="N21" s="373"/>
      <c r="O21" s="373"/>
      <c r="P21" s="373"/>
      <c r="Q21" s="373"/>
      <c r="R21" s="4"/>
    </row>
    <row r="22" spans="1:18" x14ac:dyDescent="0.35">
      <c r="A22" s="4"/>
      <c r="B22" s="373"/>
      <c r="C22" s="373"/>
      <c r="D22" s="373"/>
      <c r="E22" s="373"/>
      <c r="F22" s="373"/>
      <c r="G22" s="373"/>
      <c r="H22" s="373"/>
      <c r="I22" s="373"/>
      <c r="J22" s="373"/>
      <c r="K22" s="373"/>
      <c r="L22" s="373"/>
      <c r="M22" s="373"/>
      <c r="N22" s="373"/>
      <c r="O22" s="373"/>
      <c r="P22" s="373"/>
      <c r="Q22" s="373"/>
      <c r="R22" s="4"/>
    </row>
    <row r="23" spans="1:18" x14ac:dyDescent="0.35">
      <c r="A23" s="4"/>
      <c r="B23" s="373"/>
      <c r="C23" s="373"/>
      <c r="D23" s="373"/>
      <c r="E23" s="373"/>
      <c r="F23" s="373"/>
      <c r="G23" s="373"/>
      <c r="H23" s="373"/>
      <c r="I23" s="373"/>
      <c r="J23" s="373"/>
      <c r="K23" s="373"/>
      <c r="L23" s="373"/>
      <c r="M23" s="373"/>
      <c r="N23" s="373"/>
      <c r="O23" s="373"/>
      <c r="P23" s="373"/>
      <c r="Q23" s="373"/>
      <c r="R23" s="4"/>
    </row>
    <row r="24" spans="1:18" x14ac:dyDescent="0.35">
      <c r="A24" s="4"/>
      <c r="B24" s="373"/>
      <c r="C24" s="373"/>
      <c r="D24" s="373"/>
      <c r="E24" s="373"/>
      <c r="F24" s="373"/>
      <c r="G24" s="373"/>
      <c r="H24" s="373"/>
      <c r="I24" s="373"/>
      <c r="J24" s="373"/>
      <c r="K24" s="373"/>
      <c r="L24" s="373"/>
      <c r="M24" s="373"/>
      <c r="N24" s="373"/>
      <c r="O24" s="373"/>
      <c r="P24" s="373"/>
      <c r="Q24" s="373"/>
      <c r="R24" s="4"/>
    </row>
    <row r="25" spans="1:18" x14ac:dyDescent="0.35">
      <c r="A25" s="4"/>
      <c r="B25" s="373"/>
      <c r="C25" s="373"/>
      <c r="D25" s="373"/>
      <c r="E25" s="373"/>
      <c r="F25" s="373"/>
      <c r="G25" s="373"/>
      <c r="H25" s="373"/>
      <c r="I25" s="373"/>
      <c r="J25" s="373"/>
      <c r="K25" s="373"/>
      <c r="L25" s="373"/>
      <c r="M25" s="373"/>
      <c r="N25" s="373"/>
      <c r="O25" s="373"/>
      <c r="P25" s="373"/>
      <c r="Q25" s="373"/>
      <c r="R25" s="4"/>
    </row>
    <row r="26" spans="1:18" x14ac:dyDescent="0.35">
      <c r="A26" s="4"/>
      <c r="B26" s="373"/>
      <c r="C26" s="373"/>
      <c r="D26" s="373"/>
      <c r="E26" s="373"/>
      <c r="F26" s="373"/>
      <c r="G26" s="373"/>
      <c r="H26" s="373"/>
      <c r="I26" s="373"/>
      <c r="J26" s="373"/>
      <c r="K26" s="373"/>
      <c r="L26" s="373"/>
      <c r="M26" s="373"/>
      <c r="N26" s="373"/>
      <c r="O26" s="373"/>
      <c r="P26" s="373"/>
      <c r="Q26" s="373"/>
      <c r="R26" s="4"/>
    </row>
    <row r="27" spans="1:18" ht="58.75" customHeight="1" x14ac:dyDescent="0.35">
      <c r="A27" s="4"/>
      <c r="B27" s="373"/>
      <c r="C27" s="373"/>
      <c r="D27" s="373"/>
      <c r="E27" s="373"/>
      <c r="F27" s="373"/>
      <c r="G27" s="373"/>
      <c r="H27" s="373"/>
      <c r="I27" s="373"/>
      <c r="J27" s="373"/>
      <c r="K27" s="373"/>
      <c r="L27" s="373"/>
      <c r="M27" s="373"/>
      <c r="N27" s="373"/>
      <c r="O27" s="373"/>
      <c r="P27" s="373"/>
      <c r="Q27" s="373"/>
      <c r="R27" s="4"/>
    </row>
    <row r="28" spans="1:18" x14ac:dyDescent="0.35">
      <c r="A28" s="4"/>
      <c r="B28" s="4"/>
      <c r="C28" s="14"/>
      <c r="D28" s="14"/>
      <c r="E28" s="14"/>
      <c r="F28" s="14"/>
      <c r="G28" s="14"/>
      <c r="H28" s="14"/>
      <c r="I28" s="14"/>
      <c r="J28" s="14"/>
      <c r="K28" s="14"/>
      <c r="L28" s="14"/>
      <c r="M28" s="14"/>
      <c r="N28" s="14"/>
      <c r="O28" s="14"/>
      <c r="P28" s="14"/>
      <c r="Q28" s="4"/>
      <c r="R28" s="4"/>
    </row>
    <row r="29" spans="1:18" x14ac:dyDescent="0.35">
      <c r="A29" s="4"/>
      <c r="B29" s="15"/>
      <c r="C29" s="15"/>
      <c r="D29" s="15"/>
      <c r="E29" s="15"/>
      <c r="F29" s="15"/>
      <c r="G29" s="15"/>
      <c r="H29" s="15"/>
      <c r="I29" s="15"/>
      <c r="J29" s="15"/>
      <c r="K29" s="15"/>
      <c r="L29" s="15"/>
      <c r="M29" s="15"/>
      <c r="N29" s="15"/>
      <c r="O29" s="15"/>
      <c r="P29" s="15"/>
      <c r="Q29" s="15"/>
      <c r="R29" s="4"/>
    </row>
    <row r="30" spans="1:18" x14ac:dyDescent="0.35">
      <c r="A30" s="4"/>
      <c r="B30" s="1"/>
      <c r="C30" s="1"/>
      <c r="D30" s="1"/>
      <c r="E30" s="1"/>
      <c r="F30" s="1"/>
      <c r="G30" s="1"/>
      <c r="H30" s="1"/>
      <c r="I30" s="1"/>
      <c r="J30" s="1"/>
      <c r="K30" s="1"/>
      <c r="L30" s="1"/>
      <c r="M30" s="1"/>
      <c r="N30" s="1"/>
      <c r="O30" s="1"/>
      <c r="P30" s="7"/>
      <c r="Q30" s="1"/>
      <c r="R30" s="4"/>
    </row>
    <row r="31" spans="1:18" x14ac:dyDescent="0.35">
      <c r="A31" s="4"/>
      <c r="B31" s="1"/>
      <c r="C31" s="1"/>
      <c r="D31" s="1"/>
      <c r="E31" s="1"/>
      <c r="F31" s="1"/>
      <c r="G31" s="1"/>
      <c r="H31" s="1"/>
      <c r="I31" s="1"/>
      <c r="J31" s="1"/>
      <c r="K31" s="1"/>
      <c r="L31" s="1"/>
      <c r="M31" s="1"/>
      <c r="N31" s="1"/>
      <c r="O31" s="1"/>
      <c r="P31" s="7"/>
      <c r="Q31" s="1"/>
      <c r="R31" s="4"/>
    </row>
    <row r="32" spans="1:18" x14ac:dyDescent="0.35">
      <c r="A32" s="4"/>
      <c r="B32" s="1"/>
      <c r="C32" s="1"/>
      <c r="D32" s="1"/>
      <c r="E32" s="1"/>
      <c r="F32" s="1"/>
      <c r="G32" s="1"/>
      <c r="H32" s="1"/>
      <c r="I32" s="1"/>
      <c r="J32" s="1"/>
      <c r="K32" s="1"/>
      <c r="L32" s="1"/>
      <c r="M32" s="1"/>
      <c r="N32" s="1"/>
      <c r="O32" s="1"/>
      <c r="P32" s="7"/>
      <c r="Q32" s="1"/>
      <c r="R32" s="4"/>
    </row>
    <row r="33" spans="1:18" x14ac:dyDescent="0.35">
      <c r="A33" s="4"/>
      <c r="B33" s="1"/>
      <c r="C33" s="1"/>
      <c r="D33" s="1"/>
      <c r="E33" s="1"/>
      <c r="F33" s="1"/>
      <c r="G33" s="1"/>
      <c r="H33" s="1"/>
      <c r="I33" s="1"/>
      <c r="J33" s="1"/>
      <c r="K33" s="1"/>
      <c r="L33" s="1"/>
      <c r="M33" s="1"/>
      <c r="N33" s="1"/>
      <c r="O33" s="1"/>
      <c r="P33" s="7"/>
      <c r="Q33" s="1"/>
      <c r="R33" s="4"/>
    </row>
    <row r="34" spans="1:18" x14ac:dyDescent="0.35">
      <c r="A34" s="4"/>
      <c r="B34" s="1"/>
      <c r="C34" s="1"/>
      <c r="D34" s="1"/>
      <c r="E34" s="1"/>
      <c r="F34" s="1"/>
      <c r="G34" s="1"/>
      <c r="H34" s="1"/>
      <c r="I34" s="1"/>
      <c r="J34" s="1"/>
      <c r="K34" s="1"/>
      <c r="L34" s="1"/>
      <c r="M34" s="1"/>
      <c r="N34" s="1"/>
      <c r="O34" s="1"/>
      <c r="P34" s="7"/>
      <c r="Q34" s="1"/>
      <c r="R34" s="4"/>
    </row>
    <row r="35" spans="1:18" x14ac:dyDescent="0.35">
      <c r="A35" s="4"/>
      <c r="B35" s="1"/>
      <c r="C35" s="1"/>
      <c r="D35" s="1"/>
      <c r="E35" s="1"/>
      <c r="F35" s="1"/>
      <c r="G35" s="1"/>
      <c r="H35" s="1"/>
      <c r="I35" s="1"/>
      <c r="J35" s="1"/>
      <c r="K35" s="1"/>
      <c r="L35" s="1"/>
      <c r="M35" s="1"/>
      <c r="N35" s="1"/>
      <c r="O35" s="1"/>
      <c r="P35" s="7"/>
      <c r="Q35" s="1"/>
      <c r="R35" s="4"/>
    </row>
    <row r="36" spans="1:18" x14ac:dyDescent="0.35">
      <c r="A36" s="4"/>
      <c r="B36" s="1"/>
      <c r="C36" s="1"/>
      <c r="D36" s="1"/>
      <c r="E36" s="1"/>
      <c r="F36" s="1"/>
      <c r="G36" s="1"/>
      <c r="H36" s="1"/>
      <c r="I36" s="1"/>
      <c r="J36" s="1"/>
      <c r="K36" s="1"/>
      <c r="L36" s="1"/>
      <c r="M36" s="1"/>
      <c r="N36" s="1"/>
      <c r="O36" s="1"/>
      <c r="P36" s="7"/>
      <c r="Q36" s="1"/>
      <c r="R36" s="4"/>
    </row>
    <row r="37" spans="1:18" x14ac:dyDescent="0.35">
      <c r="A37" s="4"/>
      <c r="B37" s="1"/>
      <c r="C37" s="1"/>
      <c r="D37" s="1"/>
      <c r="E37" s="1"/>
      <c r="F37" s="1"/>
      <c r="G37" s="1"/>
      <c r="H37" s="1"/>
      <c r="I37" s="1"/>
      <c r="J37" s="1"/>
      <c r="K37" s="1"/>
      <c r="L37" s="1"/>
      <c r="M37" s="1"/>
      <c r="N37" s="1"/>
      <c r="O37" s="1"/>
      <c r="P37" s="7"/>
      <c r="Q37" s="1"/>
      <c r="R37" s="4"/>
    </row>
    <row r="38" spans="1:18" x14ac:dyDescent="0.35">
      <c r="A38" s="4"/>
      <c r="B38" s="1"/>
      <c r="C38" s="1"/>
      <c r="D38" s="1"/>
      <c r="E38" s="1"/>
      <c r="F38" s="1"/>
      <c r="G38" s="1"/>
      <c r="H38" s="1"/>
      <c r="I38" s="1"/>
      <c r="J38" s="1"/>
      <c r="K38" s="1"/>
      <c r="L38" s="1"/>
      <c r="M38" s="1"/>
      <c r="N38" s="1"/>
      <c r="O38" s="1"/>
      <c r="P38" s="7"/>
      <c r="Q38" s="1"/>
      <c r="R38" s="4"/>
    </row>
    <row r="39" spans="1:18" x14ac:dyDescent="0.35">
      <c r="A39" s="4"/>
      <c r="B39" s="1"/>
      <c r="C39" s="1"/>
      <c r="D39" s="1"/>
      <c r="E39" s="1"/>
      <c r="F39" s="1"/>
      <c r="G39" s="1"/>
      <c r="H39" s="1"/>
      <c r="I39" s="1"/>
      <c r="J39" s="1"/>
      <c r="K39" s="1"/>
      <c r="L39" s="1"/>
      <c r="M39" s="1"/>
      <c r="N39" s="1"/>
      <c r="O39" s="1"/>
      <c r="P39" s="7"/>
      <c r="Q39" s="1"/>
      <c r="R39" s="4"/>
    </row>
    <row r="40" spans="1:18" x14ac:dyDescent="0.35">
      <c r="A40" s="4"/>
      <c r="B40" s="1"/>
      <c r="C40" s="1"/>
      <c r="D40" s="1"/>
      <c r="E40" s="1"/>
      <c r="F40" s="1"/>
      <c r="G40" s="1"/>
      <c r="H40" s="1"/>
      <c r="I40" s="1"/>
      <c r="J40" s="1"/>
      <c r="K40" s="1"/>
      <c r="L40" s="1"/>
      <c r="M40" s="1"/>
      <c r="N40" s="1"/>
      <c r="O40" s="1"/>
      <c r="P40" s="7"/>
      <c r="Q40" s="1"/>
      <c r="R40" s="4"/>
    </row>
    <row r="41" spans="1:18" x14ac:dyDescent="0.35">
      <c r="A41" s="4"/>
      <c r="B41" s="1"/>
      <c r="C41" s="1"/>
      <c r="D41" s="1"/>
      <c r="E41" s="1"/>
      <c r="F41" s="1"/>
      <c r="G41" s="1"/>
      <c r="H41" s="1"/>
      <c r="I41" s="1"/>
      <c r="J41" s="1"/>
      <c r="K41" s="1"/>
      <c r="L41" s="1"/>
      <c r="M41" s="1"/>
      <c r="N41" s="1"/>
      <c r="O41" s="1"/>
      <c r="P41" s="7"/>
      <c r="Q41" s="1"/>
      <c r="R41" s="4"/>
    </row>
    <row r="42" spans="1:18" x14ac:dyDescent="0.35">
      <c r="A42" s="4"/>
      <c r="B42" s="1"/>
      <c r="C42" s="1"/>
      <c r="D42" s="1"/>
      <c r="E42" s="1"/>
      <c r="F42" s="1"/>
      <c r="G42" s="1"/>
      <c r="H42" s="1"/>
      <c r="I42" s="1"/>
      <c r="J42" s="1"/>
      <c r="K42" s="1"/>
      <c r="L42" s="1"/>
      <c r="M42" s="1"/>
      <c r="N42" s="1"/>
      <c r="O42" s="1"/>
      <c r="P42" s="7"/>
      <c r="Q42" s="1"/>
      <c r="R42" s="4"/>
    </row>
    <row r="43" spans="1:18" x14ac:dyDescent="0.35">
      <c r="A43" s="4"/>
      <c r="B43" s="1"/>
      <c r="C43" s="1"/>
      <c r="D43" s="1"/>
      <c r="E43" s="1"/>
      <c r="F43" s="1"/>
      <c r="G43" s="1"/>
      <c r="H43" s="1"/>
      <c r="I43" s="1"/>
      <c r="J43" s="1"/>
      <c r="K43" s="1"/>
      <c r="L43" s="1"/>
      <c r="M43" s="1"/>
      <c r="N43" s="1"/>
      <c r="O43" s="1"/>
      <c r="P43" s="7"/>
      <c r="Q43" s="1"/>
      <c r="R43" s="4"/>
    </row>
    <row r="44" spans="1:18" x14ac:dyDescent="0.35">
      <c r="A44" s="4"/>
      <c r="B44" s="1"/>
      <c r="C44" s="1"/>
      <c r="D44" s="1"/>
      <c r="E44" s="1"/>
      <c r="F44" s="1"/>
      <c r="G44" s="1"/>
      <c r="H44" s="1"/>
      <c r="I44" s="1"/>
      <c r="J44" s="1"/>
      <c r="K44" s="1"/>
      <c r="L44" s="1"/>
      <c r="M44" s="1"/>
      <c r="N44" s="1"/>
      <c r="O44" s="1"/>
      <c r="P44" s="7"/>
      <c r="Q44" s="1"/>
      <c r="R44" s="4"/>
    </row>
    <row r="45" spans="1:18" x14ac:dyDescent="0.35">
      <c r="A45" s="4"/>
      <c r="B45" s="1"/>
      <c r="C45" s="1"/>
      <c r="D45" s="1"/>
      <c r="E45" s="1"/>
      <c r="F45" s="1"/>
      <c r="G45" s="1"/>
      <c r="H45" s="1"/>
      <c r="I45" s="1"/>
      <c r="J45" s="1"/>
      <c r="K45" s="1"/>
      <c r="L45" s="1"/>
      <c r="M45" s="1"/>
      <c r="N45" s="1"/>
      <c r="O45" s="1"/>
      <c r="P45" s="7"/>
      <c r="Q45" s="1"/>
      <c r="R45" s="4"/>
    </row>
    <row r="46" spans="1:18" x14ac:dyDescent="0.35">
      <c r="A46" s="4"/>
      <c r="B46" s="1"/>
      <c r="C46" s="1"/>
      <c r="D46" s="1"/>
      <c r="E46" s="1"/>
      <c r="F46" s="1"/>
      <c r="G46" s="1"/>
      <c r="H46" s="1"/>
      <c r="I46" s="1"/>
      <c r="J46" s="1"/>
      <c r="K46" s="1"/>
      <c r="L46" s="1"/>
      <c r="M46" s="1"/>
      <c r="N46" s="1"/>
      <c r="O46" s="1"/>
      <c r="P46" s="7"/>
      <c r="Q46" s="1"/>
      <c r="R46" s="4"/>
    </row>
    <row r="47" spans="1:18" x14ac:dyDescent="0.35">
      <c r="A47" s="4"/>
      <c r="B47" s="1"/>
      <c r="C47" s="1"/>
      <c r="D47" s="1"/>
      <c r="E47" s="1"/>
      <c r="F47" s="1"/>
      <c r="G47" s="1"/>
      <c r="H47" s="1"/>
      <c r="I47" s="1"/>
      <c r="J47" s="1"/>
      <c r="K47" s="1"/>
      <c r="L47" s="1"/>
      <c r="M47" s="1"/>
      <c r="N47" s="1"/>
      <c r="O47" s="1"/>
      <c r="P47" s="7"/>
      <c r="Q47" s="1"/>
      <c r="R47" s="4"/>
    </row>
    <row r="48" spans="1:18" x14ac:dyDescent="0.35">
      <c r="A48" s="4"/>
      <c r="B48" s="1"/>
      <c r="C48" s="1"/>
      <c r="D48" s="1"/>
      <c r="E48" s="1"/>
      <c r="F48" s="1"/>
      <c r="G48" s="1"/>
      <c r="H48" s="1"/>
      <c r="I48" s="1"/>
      <c r="J48" s="1"/>
      <c r="K48" s="1"/>
      <c r="L48" s="1"/>
      <c r="M48" s="1"/>
      <c r="N48" s="1"/>
      <c r="O48" s="1"/>
      <c r="P48" s="7"/>
      <c r="Q48" s="1"/>
      <c r="R48" s="4"/>
    </row>
    <row r="49" spans="1:18" x14ac:dyDescent="0.35">
      <c r="A49" s="4"/>
      <c r="B49" s="1"/>
      <c r="C49" s="1"/>
      <c r="D49" s="1"/>
      <c r="E49" s="1"/>
      <c r="F49" s="1"/>
      <c r="G49" s="1"/>
      <c r="H49" s="1"/>
      <c r="I49" s="1"/>
      <c r="J49" s="1"/>
      <c r="K49" s="1"/>
      <c r="L49" s="1"/>
      <c r="M49" s="1"/>
      <c r="N49" s="1"/>
      <c r="O49" s="1"/>
      <c r="P49" s="7"/>
      <c r="Q49" s="1"/>
      <c r="R49" s="4"/>
    </row>
    <row r="50" spans="1:18" x14ac:dyDescent="0.35">
      <c r="A50" s="4"/>
      <c r="B50" s="1"/>
      <c r="C50" s="1"/>
      <c r="D50" s="1"/>
      <c r="E50" s="1"/>
      <c r="F50" s="1"/>
      <c r="G50" s="1"/>
      <c r="H50" s="1"/>
      <c r="I50" s="1"/>
      <c r="J50" s="1"/>
      <c r="K50" s="1"/>
      <c r="L50" s="1"/>
      <c r="M50" s="1"/>
      <c r="N50" s="1"/>
      <c r="O50" s="1"/>
      <c r="P50" s="7"/>
      <c r="Q50" s="1"/>
      <c r="R50" s="4"/>
    </row>
    <row r="51" spans="1:18" x14ac:dyDescent="0.35">
      <c r="A51" s="4"/>
      <c r="B51" s="1"/>
      <c r="C51" s="1"/>
      <c r="D51" s="1"/>
      <c r="E51" s="1"/>
      <c r="F51" s="1"/>
      <c r="G51" s="1"/>
      <c r="H51" s="1"/>
      <c r="I51" s="1"/>
      <c r="J51" s="1"/>
      <c r="K51" s="1"/>
      <c r="L51" s="1"/>
      <c r="M51" s="1"/>
      <c r="N51" s="1"/>
      <c r="O51" s="1"/>
      <c r="P51" s="7"/>
      <c r="Q51" s="1"/>
      <c r="R51" s="4"/>
    </row>
    <row r="52" spans="1:18" x14ac:dyDescent="0.35">
      <c r="A52" s="4"/>
      <c r="B52" s="1"/>
      <c r="C52" s="1"/>
      <c r="D52" s="1"/>
      <c r="E52" s="1"/>
      <c r="F52" s="1"/>
      <c r="G52" s="1"/>
      <c r="H52" s="1"/>
      <c r="I52" s="1"/>
      <c r="J52" s="1"/>
      <c r="K52" s="1"/>
      <c r="L52" s="1"/>
      <c r="M52" s="1"/>
      <c r="N52" s="1"/>
      <c r="O52" s="1"/>
      <c r="P52" s="7"/>
      <c r="Q52" s="1"/>
      <c r="R52" s="4"/>
    </row>
    <row r="53" spans="1:18" x14ac:dyDescent="0.35">
      <c r="A53" s="4"/>
      <c r="B53" s="1"/>
      <c r="C53" s="1"/>
      <c r="D53" s="1"/>
      <c r="E53" s="1"/>
      <c r="F53" s="1"/>
      <c r="G53" s="1"/>
      <c r="H53" s="1"/>
      <c r="I53" s="1"/>
      <c r="J53" s="1"/>
      <c r="K53" s="1"/>
      <c r="L53" s="1"/>
      <c r="M53" s="1"/>
      <c r="N53" s="1"/>
      <c r="O53" s="1"/>
      <c r="P53" s="7"/>
      <c r="Q53" s="1"/>
      <c r="R53" s="4"/>
    </row>
    <row r="54" spans="1:18" x14ac:dyDescent="0.35">
      <c r="A54" s="4"/>
      <c r="B54" s="1"/>
      <c r="C54" s="1"/>
      <c r="D54" s="1"/>
      <c r="E54" s="1"/>
      <c r="F54" s="1"/>
      <c r="G54" s="1"/>
      <c r="H54" s="1"/>
      <c r="I54" s="1"/>
      <c r="J54" s="1"/>
      <c r="K54" s="1"/>
      <c r="L54" s="1"/>
      <c r="M54" s="1"/>
      <c r="N54" s="1"/>
      <c r="O54" s="1"/>
      <c r="P54" s="7"/>
      <c r="Q54" s="1"/>
      <c r="R54" s="4"/>
    </row>
    <row r="55" spans="1:18" x14ac:dyDescent="0.35">
      <c r="A55" s="4"/>
      <c r="B55" s="1"/>
      <c r="C55" s="1"/>
      <c r="D55" s="1"/>
      <c r="E55" s="1"/>
      <c r="F55" s="1"/>
      <c r="G55" s="1"/>
      <c r="H55" s="1"/>
      <c r="I55" s="1"/>
      <c r="J55" s="1"/>
      <c r="K55" s="1"/>
      <c r="L55" s="1"/>
      <c r="M55" s="1"/>
      <c r="N55" s="1"/>
      <c r="O55" s="1"/>
      <c r="P55" s="7"/>
      <c r="Q55" s="1"/>
      <c r="R55" s="4"/>
    </row>
    <row r="56" spans="1:18" x14ac:dyDescent="0.35">
      <c r="A56" s="4"/>
      <c r="B56" s="1"/>
      <c r="C56" s="1"/>
      <c r="D56" s="1"/>
      <c r="E56" s="1"/>
      <c r="F56" s="1"/>
      <c r="G56" s="1"/>
      <c r="H56" s="1"/>
      <c r="I56" s="1"/>
      <c r="J56" s="1"/>
      <c r="K56" s="1"/>
      <c r="L56" s="1"/>
      <c r="M56" s="1"/>
      <c r="N56" s="1"/>
      <c r="O56" s="1"/>
      <c r="P56" s="7"/>
      <c r="Q56" s="1"/>
      <c r="R56" s="4"/>
    </row>
    <row r="57" spans="1:18" x14ac:dyDescent="0.35">
      <c r="A57" s="4"/>
      <c r="B57" s="1"/>
      <c r="C57" s="1"/>
      <c r="D57" s="1"/>
      <c r="E57" s="1"/>
      <c r="F57" s="1"/>
      <c r="G57" s="1"/>
      <c r="H57" s="1"/>
      <c r="I57" s="1"/>
      <c r="J57" s="1"/>
      <c r="K57" s="1"/>
      <c r="L57" s="1"/>
      <c r="M57" s="1"/>
      <c r="N57" s="1"/>
      <c r="O57" s="1"/>
      <c r="P57" s="7"/>
      <c r="Q57" s="1"/>
      <c r="R57" s="4"/>
    </row>
    <row r="58" spans="1:18" x14ac:dyDescent="0.35">
      <c r="A58" s="4"/>
      <c r="B58" s="1"/>
      <c r="C58" s="1"/>
      <c r="D58" s="1"/>
      <c r="E58" s="1"/>
      <c r="F58" s="1"/>
      <c r="G58" s="1"/>
      <c r="H58" s="1"/>
      <c r="I58" s="1"/>
      <c r="J58" s="1"/>
      <c r="K58" s="1"/>
      <c r="L58" s="1"/>
      <c r="M58" s="1"/>
      <c r="N58" s="1"/>
      <c r="O58" s="1"/>
      <c r="P58" s="7"/>
      <c r="Q58" s="1"/>
      <c r="R58" s="4"/>
    </row>
    <row r="59" spans="1:18" x14ac:dyDescent="0.35">
      <c r="A59" s="4"/>
      <c r="B59" s="1"/>
      <c r="C59" s="1"/>
      <c r="D59" s="1"/>
      <c r="E59" s="1"/>
      <c r="F59" s="1"/>
      <c r="G59" s="1"/>
      <c r="H59" s="1"/>
      <c r="I59" s="1"/>
      <c r="J59" s="1"/>
      <c r="K59" s="1"/>
      <c r="L59" s="1"/>
      <c r="M59" s="1"/>
      <c r="N59" s="1"/>
      <c r="O59" s="1"/>
      <c r="P59" s="7"/>
      <c r="Q59" s="1"/>
      <c r="R59" s="4"/>
    </row>
    <row r="60" spans="1:18" x14ac:dyDescent="0.35">
      <c r="A60" s="4"/>
      <c r="B60" s="195"/>
      <c r="C60" s="195"/>
      <c r="D60" s="195"/>
      <c r="E60" s="195"/>
      <c r="F60" s="195"/>
      <c r="G60" s="195"/>
      <c r="H60" s="195"/>
      <c r="I60" s="195"/>
      <c r="J60" s="195"/>
      <c r="K60" s="195"/>
      <c r="L60" s="195"/>
      <c r="M60" s="195"/>
      <c r="N60" s="195"/>
      <c r="O60" s="195"/>
      <c r="P60" s="196"/>
      <c r="Q60" s="195"/>
      <c r="R60" s="4"/>
    </row>
    <row r="61" spans="1:18" x14ac:dyDescent="0.35">
      <c r="A61" s="4"/>
      <c r="B61" s="375" t="s">
        <v>809</v>
      </c>
      <c r="C61" s="373"/>
      <c r="D61" s="373"/>
      <c r="E61" s="373"/>
      <c r="F61" s="373"/>
      <c r="G61" s="373"/>
      <c r="H61" s="373"/>
      <c r="I61" s="373"/>
      <c r="J61" s="373"/>
      <c r="K61" s="373"/>
      <c r="L61" s="373"/>
      <c r="M61" s="373"/>
      <c r="N61" s="373"/>
      <c r="O61" s="373"/>
      <c r="P61" s="373"/>
      <c r="Q61" s="373"/>
      <c r="R61" s="4"/>
    </row>
    <row r="62" spans="1:18" x14ac:dyDescent="0.35">
      <c r="A62" s="4"/>
      <c r="B62" s="373"/>
      <c r="C62" s="373"/>
      <c r="D62" s="373"/>
      <c r="E62" s="373"/>
      <c r="F62" s="373"/>
      <c r="G62" s="373"/>
      <c r="H62" s="373"/>
      <c r="I62" s="373"/>
      <c r="J62" s="373"/>
      <c r="K62" s="373"/>
      <c r="L62" s="373"/>
      <c r="M62" s="373"/>
      <c r="N62" s="373"/>
      <c r="O62" s="373"/>
      <c r="P62" s="373"/>
      <c r="Q62" s="373"/>
      <c r="R62" s="4"/>
    </row>
    <row r="63" spans="1:18" x14ac:dyDescent="0.35">
      <c r="A63" s="4"/>
      <c r="B63" s="373"/>
      <c r="C63" s="373"/>
      <c r="D63" s="373"/>
      <c r="E63" s="373"/>
      <c r="F63" s="373"/>
      <c r="G63" s="373"/>
      <c r="H63" s="373"/>
      <c r="I63" s="373"/>
      <c r="J63" s="373"/>
      <c r="K63" s="373"/>
      <c r="L63" s="373"/>
      <c r="M63" s="373"/>
      <c r="N63" s="373"/>
      <c r="O63" s="373"/>
      <c r="P63" s="373"/>
      <c r="Q63" s="373"/>
      <c r="R63" s="4"/>
    </row>
    <row r="64" spans="1:18" x14ac:dyDescent="0.35">
      <c r="A64" s="4"/>
      <c r="B64" s="373"/>
      <c r="C64" s="373"/>
      <c r="D64" s="373"/>
      <c r="E64" s="373"/>
      <c r="F64" s="373"/>
      <c r="G64" s="373"/>
      <c r="H64" s="373"/>
      <c r="I64" s="373"/>
      <c r="J64" s="373"/>
      <c r="K64" s="373"/>
      <c r="L64" s="373"/>
      <c r="M64" s="373"/>
      <c r="N64" s="373"/>
      <c r="O64" s="373"/>
      <c r="P64" s="373"/>
      <c r="Q64" s="373"/>
      <c r="R64" s="4"/>
    </row>
    <row r="65" spans="1:18" x14ac:dyDescent="0.35">
      <c r="A65" s="4"/>
      <c r="B65" s="373"/>
      <c r="C65" s="373"/>
      <c r="D65" s="373"/>
      <c r="E65" s="373"/>
      <c r="F65" s="373"/>
      <c r="G65" s="373"/>
      <c r="H65" s="373"/>
      <c r="I65" s="373"/>
      <c r="J65" s="373"/>
      <c r="K65" s="373"/>
      <c r="L65" s="373"/>
      <c r="M65" s="373"/>
      <c r="N65" s="373"/>
      <c r="O65" s="373"/>
      <c r="P65" s="373"/>
      <c r="Q65" s="373"/>
      <c r="R65" s="4"/>
    </row>
    <row r="66" spans="1:18" x14ac:dyDescent="0.35">
      <c r="A66" s="4"/>
      <c r="B66" s="373"/>
      <c r="C66" s="373"/>
      <c r="D66" s="373"/>
      <c r="E66" s="373"/>
      <c r="F66" s="373"/>
      <c r="G66" s="373"/>
      <c r="H66" s="373"/>
      <c r="I66" s="373"/>
      <c r="J66" s="373"/>
      <c r="K66" s="373"/>
      <c r="L66" s="373"/>
      <c r="M66" s="373"/>
      <c r="N66" s="373"/>
      <c r="O66" s="373"/>
      <c r="P66" s="373"/>
      <c r="Q66" s="373"/>
      <c r="R66" s="4"/>
    </row>
    <row r="67" spans="1:18" ht="15" customHeight="1" x14ac:dyDescent="0.35">
      <c r="A67" s="4"/>
      <c r="B67" s="373"/>
      <c r="C67" s="373"/>
      <c r="D67" s="373"/>
      <c r="E67" s="373"/>
      <c r="F67" s="373"/>
      <c r="G67" s="373"/>
      <c r="H67" s="373"/>
      <c r="I67" s="373"/>
      <c r="J67" s="373"/>
      <c r="K67" s="373"/>
      <c r="L67" s="373"/>
      <c r="M67" s="373"/>
      <c r="N67" s="373"/>
      <c r="O67" s="373"/>
      <c r="P67" s="373"/>
      <c r="Q67" s="373"/>
      <c r="R67" s="4"/>
    </row>
    <row r="68" spans="1:18" hidden="1" x14ac:dyDescent="0.35">
      <c r="A68" s="4"/>
      <c r="B68" s="373"/>
      <c r="C68" s="373"/>
      <c r="D68" s="373"/>
      <c r="E68" s="373"/>
      <c r="F68" s="373"/>
      <c r="G68" s="373"/>
      <c r="H68" s="373"/>
      <c r="I68" s="373"/>
      <c r="J68" s="373"/>
      <c r="K68" s="373"/>
      <c r="L68" s="373"/>
      <c r="M68" s="373"/>
      <c r="N68" s="373"/>
      <c r="O68" s="373"/>
      <c r="P68" s="373"/>
      <c r="Q68" s="373"/>
      <c r="R68" s="4"/>
    </row>
    <row r="69" spans="1:18" hidden="1" x14ac:dyDescent="0.35">
      <c r="A69" s="4"/>
      <c r="B69" s="373"/>
      <c r="C69" s="373"/>
      <c r="D69" s="373"/>
      <c r="E69" s="373"/>
      <c r="F69" s="373"/>
      <c r="G69" s="373"/>
      <c r="H69" s="373"/>
      <c r="I69" s="373"/>
      <c r="J69" s="373"/>
      <c r="K69" s="373"/>
      <c r="L69" s="373"/>
      <c r="M69" s="373"/>
      <c r="N69" s="373"/>
      <c r="O69" s="373"/>
      <c r="P69" s="373"/>
      <c r="Q69" s="373"/>
      <c r="R69" s="4"/>
    </row>
    <row r="70" spans="1:18" hidden="1" x14ac:dyDescent="0.35">
      <c r="A70" s="4"/>
      <c r="B70" s="373"/>
      <c r="C70" s="373"/>
      <c r="D70" s="373"/>
      <c r="E70" s="373"/>
      <c r="F70" s="373"/>
      <c r="G70" s="373"/>
      <c r="H70" s="373"/>
      <c r="I70" s="373"/>
      <c r="J70" s="373"/>
      <c r="K70" s="373"/>
      <c r="L70" s="373"/>
      <c r="M70" s="373"/>
      <c r="N70" s="373"/>
      <c r="O70" s="373"/>
      <c r="P70" s="373"/>
      <c r="Q70" s="373"/>
      <c r="R70" s="4"/>
    </row>
    <row r="71" spans="1:18" hidden="1" x14ac:dyDescent="0.35">
      <c r="A71" s="4"/>
      <c r="B71" s="373"/>
      <c r="C71" s="373"/>
      <c r="D71" s="373"/>
      <c r="E71" s="373"/>
      <c r="F71" s="373"/>
      <c r="G71" s="373"/>
      <c r="H71" s="373"/>
      <c r="I71" s="373"/>
      <c r="J71" s="373"/>
      <c r="K71" s="373"/>
      <c r="L71" s="373"/>
      <c r="M71" s="373"/>
      <c r="N71" s="373"/>
      <c r="O71" s="373"/>
      <c r="P71" s="373"/>
      <c r="Q71" s="373"/>
      <c r="R71" s="4"/>
    </row>
    <row r="72" spans="1:18" hidden="1" x14ac:dyDescent="0.35">
      <c r="A72" s="4"/>
      <c r="B72" s="373"/>
      <c r="C72" s="373"/>
      <c r="D72" s="373"/>
      <c r="E72" s="373"/>
      <c r="F72" s="373"/>
      <c r="G72" s="373"/>
      <c r="H72" s="373"/>
      <c r="I72" s="373"/>
      <c r="J72" s="373"/>
      <c r="K72" s="373"/>
      <c r="L72" s="373"/>
      <c r="M72" s="373"/>
      <c r="N72" s="373"/>
      <c r="O72" s="373"/>
      <c r="P72" s="373"/>
      <c r="Q72" s="373"/>
      <c r="R72" s="4"/>
    </row>
    <row r="73" spans="1:18" hidden="1" x14ac:dyDescent="0.35">
      <c r="A73" s="4"/>
      <c r="B73" s="373"/>
      <c r="C73" s="373"/>
      <c r="D73" s="373"/>
      <c r="E73" s="373"/>
      <c r="F73" s="373"/>
      <c r="G73" s="373"/>
      <c r="H73" s="373"/>
      <c r="I73" s="373"/>
      <c r="J73" s="373"/>
      <c r="K73" s="373"/>
      <c r="L73" s="373"/>
      <c r="M73" s="373"/>
      <c r="N73" s="373"/>
      <c r="O73" s="373"/>
      <c r="P73" s="373"/>
      <c r="Q73" s="373"/>
      <c r="R73" s="4"/>
    </row>
    <row r="74" spans="1:18" hidden="1" x14ac:dyDescent="0.35">
      <c r="A74" s="4"/>
      <c r="B74" s="373"/>
      <c r="C74" s="373"/>
      <c r="D74" s="373"/>
      <c r="E74" s="373"/>
      <c r="F74" s="373"/>
      <c r="G74" s="373"/>
      <c r="H74" s="373"/>
      <c r="I74" s="373"/>
      <c r="J74" s="373"/>
      <c r="K74" s="373"/>
      <c r="L74" s="373"/>
      <c r="M74" s="373"/>
      <c r="N74" s="373"/>
      <c r="O74" s="373"/>
      <c r="P74" s="373"/>
      <c r="Q74" s="373"/>
      <c r="R74" s="4"/>
    </row>
    <row r="75" spans="1:18" hidden="1" x14ac:dyDescent="0.35">
      <c r="A75" s="4"/>
      <c r="B75" s="373"/>
      <c r="C75" s="373"/>
      <c r="D75" s="373"/>
      <c r="E75" s="373"/>
      <c r="F75" s="373"/>
      <c r="G75" s="373"/>
      <c r="H75" s="373"/>
      <c r="I75" s="373"/>
      <c r="J75" s="373"/>
      <c r="K75" s="373"/>
      <c r="L75" s="373"/>
      <c r="M75" s="373"/>
      <c r="N75" s="373"/>
      <c r="O75" s="373"/>
      <c r="P75" s="373"/>
      <c r="Q75" s="373"/>
      <c r="R75" s="4"/>
    </row>
    <row r="76" spans="1:18" hidden="1" x14ac:dyDescent="0.35">
      <c r="A76" s="4"/>
      <c r="B76" s="373"/>
      <c r="C76" s="373"/>
      <c r="D76" s="373"/>
      <c r="E76" s="373"/>
      <c r="F76" s="373"/>
      <c r="G76" s="373"/>
      <c r="H76" s="373"/>
      <c r="I76" s="373"/>
      <c r="J76" s="373"/>
      <c r="K76" s="373"/>
      <c r="L76" s="373"/>
      <c r="M76" s="373"/>
      <c r="N76" s="373"/>
      <c r="O76" s="373"/>
      <c r="P76" s="373"/>
      <c r="Q76" s="373"/>
      <c r="R76" s="4"/>
    </row>
    <row r="77" spans="1:18" ht="53" customHeight="1" x14ac:dyDescent="0.35">
      <c r="A77" s="4"/>
      <c r="B77" s="373"/>
      <c r="C77" s="373"/>
      <c r="D77" s="373"/>
      <c r="E77" s="373"/>
      <c r="F77" s="373"/>
      <c r="G77" s="373"/>
      <c r="H77" s="373"/>
      <c r="I77" s="373"/>
      <c r="J77" s="373"/>
      <c r="K77" s="373"/>
      <c r="L77" s="373"/>
      <c r="M77" s="373"/>
      <c r="N77" s="373"/>
      <c r="O77" s="373"/>
      <c r="P77" s="373"/>
      <c r="Q77" s="373"/>
      <c r="R77" s="4"/>
    </row>
    <row r="78" spans="1:18" x14ac:dyDescent="0.35">
      <c r="A78" s="4"/>
      <c r="B78" s="4"/>
      <c r="C78" s="4"/>
      <c r="D78" s="4"/>
      <c r="E78" s="4"/>
      <c r="F78" s="4"/>
      <c r="G78" s="4"/>
      <c r="H78" s="4"/>
      <c r="I78" s="4"/>
      <c r="J78" s="4"/>
      <c r="K78" s="4"/>
      <c r="L78" s="4"/>
      <c r="M78" s="4"/>
      <c r="N78" s="4"/>
      <c r="O78" s="4"/>
      <c r="P78" s="6"/>
      <c r="Q78" s="4"/>
      <c r="R78" s="4"/>
    </row>
    <row r="79" spans="1:18" x14ac:dyDescent="0.35">
      <c r="A79" s="4"/>
      <c r="B79" s="4"/>
      <c r="C79" s="4"/>
      <c r="D79" s="4"/>
      <c r="E79" s="4"/>
      <c r="F79" s="4"/>
      <c r="G79" s="4"/>
      <c r="H79" s="4"/>
      <c r="I79" s="4"/>
      <c r="J79" s="4"/>
      <c r="K79" s="4"/>
      <c r="L79" s="4"/>
      <c r="M79" s="4"/>
      <c r="N79" s="4"/>
      <c r="O79" s="4"/>
      <c r="P79" s="6"/>
      <c r="Q79" s="4"/>
      <c r="R79" s="4"/>
    </row>
    <row r="80" spans="1:18" x14ac:dyDescent="0.35">
      <c r="A80" s="4"/>
      <c r="B80" s="4"/>
      <c r="C80" s="4"/>
      <c r="D80" s="4"/>
      <c r="E80" s="4"/>
      <c r="F80" s="4"/>
      <c r="G80" s="4"/>
      <c r="H80" s="4"/>
      <c r="I80" s="4"/>
      <c r="J80" s="4"/>
      <c r="K80" s="4"/>
      <c r="L80" s="4"/>
      <c r="M80" s="4"/>
      <c r="N80" s="4"/>
      <c r="O80" s="4"/>
      <c r="P80" s="6"/>
      <c r="Q80" s="4"/>
      <c r="R80" s="4"/>
    </row>
    <row r="81" spans="1:18" x14ac:dyDescent="0.35">
      <c r="A81" s="4"/>
      <c r="B81" s="4"/>
      <c r="C81" s="4"/>
      <c r="D81" s="4"/>
      <c r="E81" s="4"/>
      <c r="F81" s="4"/>
      <c r="G81" s="4"/>
      <c r="H81" s="4"/>
      <c r="I81" s="4"/>
      <c r="J81" s="4"/>
      <c r="K81" s="4"/>
      <c r="L81" s="4"/>
      <c r="M81" s="4"/>
      <c r="N81" s="4"/>
      <c r="O81" s="4"/>
      <c r="P81" s="6"/>
      <c r="Q81" s="4"/>
      <c r="R81" s="4"/>
    </row>
  </sheetData>
  <sheetProtection sheet="1" objects="1" scenarios="1"/>
  <mergeCells count="3">
    <mergeCell ref="B11:Q27"/>
    <mergeCell ref="B61:Q77"/>
    <mergeCell ref="E2:Q8"/>
  </mergeCells>
  <pageMargins left="0.7" right="0.7" top="0.75" bottom="0.75" header="0.3" footer="0.3"/>
  <pageSetup paperSize="9" orientation="portrait" horizontalDpi="4294967293" vertic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47105" r:id="rId4" name="Button 1">
              <controlPr defaultSize="0" print="0" autoFill="0" autoPict="0" macro="[0]!Gotomeso">
                <anchor moveWithCells="1" sizeWithCells="1">
                  <from>
                    <xdr:col>14</xdr:col>
                    <xdr:colOff>50800</xdr:colOff>
                    <xdr:row>77</xdr:row>
                    <xdr:rowOff>114300</xdr:rowOff>
                  </from>
                  <to>
                    <xdr:col>17</xdr:col>
                    <xdr:colOff>12700</xdr:colOff>
                    <xdr:row>80</xdr:row>
                    <xdr:rowOff>50800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2" tint="-9.9978637043366805E-2"/>
  </sheetPr>
  <dimension ref="A1:R83"/>
  <sheetViews>
    <sheetView showGridLines="0" showRowColHeaders="0" workbookViewId="0">
      <selection activeCell="U28" sqref="U28"/>
    </sheetView>
  </sheetViews>
  <sheetFormatPr defaultRowHeight="14.5" x14ac:dyDescent="0.35"/>
  <sheetData>
    <row r="1" spans="1:18" ht="15" thickBot="1" x14ac:dyDescent="0.4">
      <c r="A1" s="4"/>
      <c r="B1" s="4"/>
      <c r="C1" s="4"/>
      <c r="D1" s="4"/>
      <c r="E1" s="4"/>
      <c r="F1" s="4"/>
      <c r="G1" s="4"/>
      <c r="H1" s="4"/>
      <c r="I1" s="4"/>
      <c r="J1" s="4"/>
      <c r="K1" s="4"/>
      <c r="L1" s="4"/>
      <c r="M1" s="4"/>
      <c r="N1" s="4"/>
      <c r="O1" s="4"/>
      <c r="P1" s="6"/>
      <c r="Q1" s="4"/>
      <c r="R1" s="4"/>
    </row>
    <row r="2" spans="1:18" ht="14.5" customHeight="1" x14ac:dyDescent="0.35">
      <c r="A2" s="4"/>
      <c r="B2" s="8"/>
      <c r="C2" s="9"/>
      <c r="D2" s="9"/>
      <c r="E2" s="364" t="s">
        <v>217</v>
      </c>
      <c r="F2" s="364"/>
      <c r="G2" s="364"/>
      <c r="H2" s="364"/>
      <c r="I2" s="364"/>
      <c r="J2" s="364"/>
      <c r="K2" s="364"/>
      <c r="L2" s="364"/>
      <c r="M2" s="364"/>
      <c r="N2" s="364"/>
      <c r="O2" s="364"/>
      <c r="P2" s="364"/>
      <c r="Q2" s="365"/>
      <c r="R2" s="4"/>
    </row>
    <row r="3" spans="1:18" ht="14.5" customHeight="1" x14ac:dyDescent="0.35">
      <c r="A3" s="4"/>
      <c r="B3" s="10"/>
      <c r="C3" s="3"/>
      <c r="D3" s="3"/>
      <c r="E3" s="366"/>
      <c r="F3" s="366"/>
      <c r="G3" s="366"/>
      <c r="H3" s="366"/>
      <c r="I3" s="366"/>
      <c r="J3" s="366"/>
      <c r="K3" s="366"/>
      <c r="L3" s="366"/>
      <c r="M3" s="366"/>
      <c r="N3" s="366"/>
      <c r="O3" s="366"/>
      <c r="P3" s="366"/>
      <c r="Q3" s="367"/>
      <c r="R3" s="4"/>
    </row>
    <row r="4" spans="1:18" ht="14.5" customHeight="1" x14ac:dyDescent="0.35">
      <c r="A4" s="4"/>
      <c r="B4" s="10"/>
      <c r="C4" s="3"/>
      <c r="D4" s="3"/>
      <c r="E4" s="366"/>
      <c r="F4" s="366"/>
      <c r="G4" s="366"/>
      <c r="H4" s="366"/>
      <c r="I4" s="366"/>
      <c r="J4" s="366"/>
      <c r="K4" s="366"/>
      <c r="L4" s="366"/>
      <c r="M4" s="366"/>
      <c r="N4" s="366"/>
      <c r="O4" s="366"/>
      <c r="P4" s="366"/>
      <c r="Q4" s="367"/>
      <c r="R4" s="4"/>
    </row>
    <row r="5" spans="1:18" ht="14.5" customHeight="1" x14ac:dyDescent="0.35">
      <c r="A5" s="4"/>
      <c r="B5" s="10"/>
      <c r="C5" s="3"/>
      <c r="D5" s="3"/>
      <c r="E5" s="366"/>
      <c r="F5" s="366"/>
      <c r="G5" s="366"/>
      <c r="H5" s="366"/>
      <c r="I5" s="366"/>
      <c r="J5" s="366"/>
      <c r="K5" s="366"/>
      <c r="L5" s="366"/>
      <c r="M5" s="366"/>
      <c r="N5" s="366"/>
      <c r="O5" s="366"/>
      <c r="P5" s="366"/>
      <c r="Q5" s="367"/>
      <c r="R5" s="4"/>
    </row>
    <row r="6" spans="1:18" ht="14.5" customHeight="1" x14ac:dyDescent="0.35">
      <c r="A6" s="4"/>
      <c r="B6" s="10"/>
      <c r="C6" s="3"/>
      <c r="D6" s="3"/>
      <c r="E6" s="366"/>
      <c r="F6" s="366"/>
      <c r="G6" s="366"/>
      <c r="H6" s="366"/>
      <c r="I6" s="366"/>
      <c r="J6" s="366"/>
      <c r="K6" s="366"/>
      <c r="L6" s="366"/>
      <c r="M6" s="366"/>
      <c r="N6" s="366"/>
      <c r="O6" s="366"/>
      <c r="P6" s="366"/>
      <c r="Q6" s="367"/>
      <c r="R6" s="4"/>
    </row>
    <row r="7" spans="1:18" ht="14.5" customHeight="1" x14ac:dyDescent="0.35">
      <c r="A7" s="4"/>
      <c r="B7" s="10"/>
      <c r="C7" s="3"/>
      <c r="D7" s="3"/>
      <c r="E7" s="366"/>
      <c r="F7" s="366"/>
      <c r="G7" s="366"/>
      <c r="H7" s="366"/>
      <c r="I7" s="366"/>
      <c r="J7" s="366"/>
      <c r="K7" s="366"/>
      <c r="L7" s="366"/>
      <c r="M7" s="366"/>
      <c r="N7" s="366"/>
      <c r="O7" s="366"/>
      <c r="P7" s="366"/>
      <c r="Q7" s="367"/>
      <c r="R7" s="4"/>
    </row>
    <row r="8" spans="1:18" ht="15" customHeight="1" thickBot="1" x14ac:dyDescent="0.4">
      <c r="A8" s="4"/>
      <c r="B8" s="11"/>
      <c r="C8" s="12"/>
      <c r="D8" s="12"/>
      <c r="E8" s="368"/>
      <c r="F8" s="368"/>
      <c r="G8" s="368"/>
      <c r="H8" s="368"/>
      <c r="I8" s="368"/>
      <c r="J8" s="368"/>
      <c r="K8" s="368"/>
      <c r="L8" s="368"/>
      <c r="M8" s="368"/>
      <c r="N8" s="368"/>
      <c r="O8" s="368"/>
      <c r="P8" s="368"/>
      <c r="Q8" s="369"/>
      <c r="R8" s="4"/>
    </row>
    <row r="9" spans="1:18" x14ac:dyDescent="0.35">
      <c r="A9" s="4"/>
      <c r="B9" s="4"/>
      <c r="C9" s="4"/>
      <c r="D9" s="4"/>
      <c r="E9" s="4"/>
      <c r="F9" s="4"/>
      <c r="G9" s="4"/>
      <c r="H9" s="4"/>
      <c r="I9" s="4"/>
      <c r="J9" s="4"/>
      <c r="K9" s="4"/>
      <c r="L9" s="4"/>
      <c r="M9" s="4"/>
      <c r="N9" s="4"/>
      <c r="O9" s="4"/>
      <c r="P9" s="6"/>
      <c r="Q9" s="4"/>
      <c r="R9" s="4"/>
    </row>
    <row r="10" spans="1:18" ht="21" x14ac:dyDescent="0.5">
      <c r="A10" s="4"/>
      <c r="B10" s="16" t="s">
        <v>759</v>
      </c>
      <c r="C10" s="5"/>
      <c r="D10" s="14"/>
      <c r="E10" s="14"/>
      <c r="F10" s="14"/>
      <c r="G10" s="14"/>
      <c r="H10" s="14"/>
      <c r="I10" s="14"/>
      <c r="J10" s="14"/>
      <c r="K10" s="14"/>
      <c r="L10" s="14"/>
      <c r="M10" s="14"/>
      <c r="N10" s="14"/>
      <c r="O10" s="14"/>
      <c r="P10" s="6"/>
      <c r="Q10" s="4"/>
      <c r="R10" s="4"/>
    </row>
    <row r="11" spans="1:18" ht="14" customHeight="1" x14ac:dyDescent="0.35">
      <c r="A11" s="4"/>
      <c r="B11" s="375" t="s">
        <v>760</v>
      </c>
      <c r="C11" s="373"/>
      <c r="D11" s="373"/>
      <c r="E11" s="373"/>
      <c r="F11" s="373"/>
      <c r="G11" s="373"/>
      <c r="H11" s="373"/>
      <c r="I11" s="373"/>
      <c r="J11" s="373"/>
      <c r="K11" s="373"/>
      <c r="L11" s="373"/>
      <c r="M11" s="373"/>
      <c r="N11" s="373"/>
      <c r="O11" s="373"/>
      <c r="P11" s="373"/>
      <c r="Q11" s="373"/>
      <c r="R11" s="4"/>
    </row>
    <row r="12" spans="1:18" ht="14" customHeight="1" x14ac:dyDescent="0.35">
      <c r="A12" s="4"/>
      <c r="B12" s="373"/>
      <c r="C12" s="373"/>
      <c r="D12" s="373"/>
      <c r="E12" s="373"/>
      <c r="F12" s="373"/>
      <c r="G12" s="373"/>
      <c r="H12" s="373"/>
      <c r="I12" s="373"/>
      <c r="J12" s="373"/>
      <c r="K12" s="373"/>
      <c r="L12" s="373"/>
      <c r="M12" s="373"/>
      <c r="N12" s="373"/>
      <c r="O12" s="373"/>
      <c r="P12" s="373"/>
      <c r="Q12" s="373"/>
      <c r="R12" s="4"/>
    </row>
    <row r="13" spans="1:18" x14ac:dyDescent="0.35">
      <c r="A13" s="4"/>
      <c r="B13" s="373"/>
      <c r="C13" s="373"/>
      <c r="D13" s="373"/>
      <c r="E13" s="373"/>
      <c r="F13" s="373"/>
      <c r="G13" s="373"/>
      <c r="H13" s="373"/>
      <c r="I13" s="373"/>
      <c r="J13" s="373"/>
      <c r="K13" s="373"/>
      <c r="L13" s="373"/>
      <c r="M13" s="373"/>
      <c r="N13" s="373"/>
      <c r="O13" s="373"/>
      <c r="P13" s="373"/>
      <c r="Q13" s="373"/>
      <c r="R13" s="4"/>
    </row>
    <row r="14" spans="1:18" ht="12.5" customHeight="1" x14ac:dyDescent="0.35">
      <c r="A14" s="4"/>
      <c r="B14" s="373"/>
      <c r="C14" s="373"/>
      <c r="D14" s="373"/>
      <c r="E14" s="373"/>
      <c r="F14" s="373"/>
      <c r="G14" s="373"/>
      <c r="H14" s="373"/>
      <c r="I14" s="373"/>
      <c r="J14" s="373"/>
      <c r="K14" s="373"/>
      <c r="L14" s="373"/>
      <c r="M14" s="373"/>
      <c r="N14" s="373"/>
      <c r="O14" s="373"/>
      <c r="P14" s="373"/>
      <c r="Q14" s="373"/>
      <c r="R14" s="4"/>
    </row>
    <row r="15" spans="1:18" hidden="1" x14ac:dyDescent="0.35">
      <c r="A15" s="4"/>
      <c r="B15" s="373"/>
      <c r="C15" s="373"/>
      <c r="D15" s="373"/>
      <c r="E15" s="373"/>
      <c r="F15" s="373"/>
      <c r="G15" s="373"/>
      <c r="H15" s="373"/>
      <c r="I15" s="373"/>
      <c r="J15" s="373"/>
      <c r="K15" s="373"/>
      <c r="L15" s="373"/>
      <c r="M15" s="373"/>
      <c r="N15" s="373"/>
      <c r="O15" s="373"/>
      <c r="P15" s="373"/>
      <c r="Q15" s="373"/>
      <c r="R15" s="4"/>
    </row>
    <row r="16" spans="1:18" hidden="1" x14ac:dyDescent="0.35">
      <c r="A16" s="4"/>
      <c r="B16" s="373"/>
      <c r="C16" s="373"/>
      <c r="D16" s="373"/>
      <c r="E16" s="373"/>
      <c r="F16" s="373"/>
      <c r="G16" s="373"/>
      <c r="H16" s="373"/>
      <c r="I16" s="373"/>
      <c r="J16" s="373"/>
      <c r="K16" s="373"/>
      <c r="L16" s="373"/>
      <c r="M16" s="373"/>
      <c r="N16" s="373"/>
      <c r="O16" s="373"/>
      <c r="P16" s="373"/>
      <c r="Q16" s="373"/>
      <c r="R16" s="4"/>
    </row>
    <row r="17" spans="1:18" hidden="1" x14ac:dyDescent="0.35">
      <c r="A17" s="4"/>
      <c r="B17" s="373"/>
      <c r="C17" s="373"/>
      <c r="D17" s="373"/>
      <c r="E17" s="373"/>
      <c r="F17" s="373"/>
      <c r="G17" s="373"/>
      <c r="H17" s="373"/>
      <c r="I17" s="373"/>
      <c r="J17" s="373"/>
      <c r="K17" s="373"/>
      <c r="L17" s="373"/>
      <c r="M17" s="373"/>
      <c r="N17" s="373"/>
      <c r="O17" s="373"/>
      <c r="P17" s="373"/>
      <c r="Q17" s="373"/>
      <c r="R17" s="4"/>
    </row>
    <row r="18" spans="1:18" hidden="1" x14ac:dyDescent="0.35">
      <c r="A18" s="4"/>
      <c r="B18" s="373"/>
      <c r="C18" s="373"/>
      <c r="D18" s="373"/>
      <c r="E18" s="373"/>
      <c r="F18" s="373"/>
      <c r="G18" s="373"/>
      <c r="H18" s="373"/>
      <c r="I18" s="373"/>
      <c r="J18" s="373"/>
      <c r="K18" s="373"/>
      <c r="L18" s="373"/>
      <c r="M18" s="373"/>
      <c r="N18" s="373"/>
      <c r="O18" s="373"/>
      <c r="P18" s="373"/>
      <c r="Q18" s="373"/>
      <c r="R18" s="4"/>
    </row>
    <row r="19" spans="1:18" hidden="1" x14ac:dyDescent="0.35">
      <c r="A19" s="4"/>
      <c r="B19" s="373"/>
      <c r="C19" s="373"/>
      <c r="D19" s="373"/>
      <c r="E19" s="373"/>
      <c r="F19" s="373"/>
      <c r="G19" s="373"/>
      <c r="H19" s="373"/>
      <c r="I19" s="373"/>
      <c r="J19" s="373"/>
      <c r="K19" s="373"/>
      <c r="L19" s="373"/>
      <c r="M19" s="373"/>
      <c r="N19" s="373"/>
      <c r="O19" s="373"/>
      <c r="P19" s="373"/>
      <c r="Q19" s="373"/>
      <c r="R19" s="4"/>
    </row>
    <row r="20" spans="1:18" hidden="1" x14ac:dyDescent="0.35">
      <c r="A20" s="4"/>
      <c r="B20" s="373"/>
      <c r="C20" s="373"/>
      <c r="D20" s="373"/>
      <c r="E20" s="373"/>
      <c r="F20" s="373"/>
      <c r="G20" s="373"/>
      <c r="H20" s="373"/>
      <c r="I20" s="373"/>
      <c r="J20" s="373"/>
      <c r="K20" s="373"/>
      <c r="L20" s="373"/>
      <c r="M20" s="373"/>
      <c r="N20" s="373"/>
      <c r="O20" s="373"/>
      <c r="P20" s="373"/>
      <c r="Q20" s="373"/>
      <c r="R20" s="4"/>
    </row>
    <row r="21" spans="1:18" hidden="1" x14ac:dyDescent="0.35">
      <c r="A21" s="4"/>
      <c r="B21" s="373"/>
      <c r="C21" s="373"/>
      <c r="D21" s="373"/>
      <c r="E21" s="373"/>
      <c r="F21" s="373"/>
      <c r="G21" s="373"/>
      <c r="H21" s="373"/>
      <c r="I21" s="373"/>
      <c r="J21" s="373"/>
      <c r="K21" s="373"/>
      <c r="L21" s="373"/>
      <c r="M21" s="373"/>
      <c r="N21" s="373"/>
      <c r="O21" s="373"/>
      <c r="P21" s="373"/>
      <c r="Q21" s="373"/>
      <c r="R21" s="4"/>
    </row>
    <row r="22" spans="1:18" hidden="1" x14ac:dyDescent="0.35">
      <c r="A22" s="4"/>
      <c r="B22" s="373"/>
      <c r="C22" s="373"/>
      <c r="D22" s="373"/>
      <c r="E22" s="373"/>
      <c r="F22" s="373"/>
      <c r="G22" s="373"/>
      <c r="H22" s="373"/>
      <c r="I22" s="373"/>
      <c r="J22" s="373"/>
      <c r="K22" s="373"/>
      <c r="L22" s="373"/>
      <c r="M22" s="373"/>
      <c r="N22" s="373"/>
      <c r="O22" s="373"/>
      <c r="P22" s="373"/>
      <c r="Q22" s="373"/>
      <c r="R22" s="4"/>
    </row>
    <row r="23" spans="1:18" hidden="1" x14ac:dyDescent="0.35">
      <c r="A23" s="4"/>
      <c r="B23" s="373"/>
      <c r="C23" s="373"/>
      <c r="D23" s="373"/>
      <c r="E23" s="373"/>
      <c r="F23" s="373"/>
      <c r="G23" s="373"/>
      <c r="H23" s="373"/>
      <c r="I23" s="373"/>
      <c r="J23" s="373"/>
      <c r="K23" s="373"/>
      <c r="L23" s="373"/>
      <c r="M23" s="373"/>
      <c r="N23" s="373"/>
      <c r="O23" s="373"/>
      <c r="P23" s="373"/>
      <c r="Q23" s="373"/>
      <c r="R23" s="4"/>
    </row>
    <row r="24" spans="1:18" hidden="1" x14ac:dyDescent="0.35">
      <c r="A24" s="4"/>
      <c r="B24" s="373"/>
      <c r="C24" s="373"/>
      <c r="D24" s="373"/>
      <c r="E24" s="373"/>
      <c r="F24" s="373"/>
      <c r="G24" s="373"/>
      <c r="H24" s="373"/>
      <c r="I24" s="373"/>
      <c r="J24" s="373"/>
      <c r="K24" s="373"/>
      <c r="L24" s="373"/>
      <c r="M24" s="373"/>
      <c r="N24" s="373"/>
      <c r="O24" s="373"/>
      <c r="P24" s="373"/>
      <c r="Q24" s="373"/>
      <c r="R24" s="4"/>
    </row>
    <row r="25" spans="1:18" hidden="1" x14ac:dyDescent="0.35">
      <c r="A25" s="4"/>
      <c r="B25" s="373"/>
      <c r="C25" s="373"/>
      <c r="D25" s="373"/>
      <c r="E25" s="373"/>
      <c r="F25" s="373"/>
      <c r="G25" s="373"/>
      <c r="H25" s="373"/>
      <c r="I25" s="373"/>
      <c r="J25" s="373"/>
      <c r="K25" s="373"/>
      <c r="L25" s="373"/>
      <c r="M25" s="373"/>
      <c r="N25" s="373"/>
      <c r="O25" s="373"/>
      <c r="P25" s="373"/>
      <c r="Q25" s="373"/>
      <c r="R25" s="4"/>
    </row>
    <row r="26" spans="1:18" hidden="1" x14ac:dyDescent="0.35">
      <c r="A26" s="4"/>
      <c r="B26" s="373"/>
      <c r="C26" s="373"/>
      <c r="D26" s="373"/>
      <c r="E26" s="373"/>
      <c r="F26" s="373"/>
      <c r="G26" s="373"/>
      <c r="H26" s="373"/>
      <c r="I26" s="373"/>
      <c r="J26" s="373"/>
      <c r="K26" s="373"/>
      <c r="L26" s="373"/>
      <c r="M26" s="373"/>
      <c r="N26" s="373"/>
      <c r="O26" s="373"/>
      <c r="P26" s="373"/>
      <c r="Q26" s="373"/>
      <c r="R26" s="4"/>
    </row>
    <row r="27" spans="1:18" ht="71.25" hidden="1" customHeight="1" x14ac:dyDescent="0.35">
      <c r="A27" s="4"/>
      <c r="B27" s="373"/>
      <c r="C27" s="373"/>
      <c r="D27" s="373"/>
      <c r="E27" s="373"/>
      <c r="F27" s="373"/>
      <c r="G27" s="373"/>
      <c r="H27" s="373"/>
      <c r="I27" s="373"/>
      <c r="J27" s="373"/>
      <c r="K27" s="373"/>
      <c r="L27" s="373"/>
      <c r="M27" s="373"/>
      <c r="N27" s="373"/>
      <c r="O27" s="373"/>
      <c r="P27" s="373"/>
      <c r="Q27" s="373"/>
      <c r="R27" s="4"/>
    </row>
    <row r="28" spans="1:18" x14ac:dyDescent="0.35">
      <c r="A28" s="4"/>
      <c r="B28" s="4"/>
      <c r="C28" s="14"/>
      <c r="D28" s="14"/>
      <c r="E28" s="14"/>
      <c r="F28" s="14"/>
      <c r="G28" s="14"/>
      <c r="H28" s="14"/>
      <c r="I28" s="14"/>
      <c r="J28" s="14"/>
      <c r="K28" s="14"/>
      <c r="L28" s="14"/>
      <c r="M28" s="14"/>
      <c r="N28" s="14"/>
      <c r="O28" s="14"/>
      <c r="P28" s="14"/>
      <c r="Q28" s="4"/>
      <c r="R28" s="4"/>
    </row>
    <row r="29" spans="1:18" x14ac:dyDescent="0.35">
      <c r="A29" s="4"/>
      <c r="B29" s="15"/>
      <c r="C29" s="15"/>
      <c r="D29" s="15"/>
      <c r="E29" s="15"/>
      <c r="F29" s="15"/>
      <c r="G29" s="15"/>
      <c r="H29" s="15"/>
      <c r="I29" s="15"/>
      <c r="J29" s="15"/>
      <c r="K29" s="15"/>
      <c r="L29" s="15"/>
      <c r="M29" s="15"/>
      <c r="N29" s="15"/>
      <c r="O29" s="15"/>
      <c r="P29" s="15"/>
      <c r="Q29" s="15"/>
      <c r="R29" s="4"/>
    </row>
    <row r="30" spans="1:18" x14ac:dyDescent="0.35">
      <c r="A30" s="4"/>
      <c r="B30" s="1"/>
      <c r="C30" s="1"/>
      <c r="D30" s="1"/>
      <c r="E30" s="1"/>
      <c r="F30" s="1"/>
      <c r="G30" s="1"/>
      <c r="H30" s="1"/>
      <c r="I30" s="1"/>
      <c r="J30" s="1"/>
      <c r="K30" s="1"/>
      <c r="L30" s="1"/>
      <c r="M30" s="1"/>
      <c r="N30" s="1"/>
      <c r="O30" s="1"/>
      <c r="P30" s="7"/>
      <c r="Q30" s="1"/>
      <c r="R30" s="4"/>
    </row>
    <row r="31" spans="1:18" x14ac:dyDescent="0.35">
      <c r="A31" s="4"/>
      <c r="B31" s="1"/>
      <c r="C31" s="1"/>
      <c r="D31" s="1"/>
      <c r="E31" s="1"/>
      <c r="F31" s="1"/>
      <c r="G31" s="1"/>
      <c r="H31" s="1"/>
      <c r="I31" s="1"/>
      <c r="J31" s="1"/>
      <c r="K31" s="1"/>
      <c r="L31" s="1"/>
      <c r="M31" s="1"/>
      <c r="N31" s="1"/>
      <c r="O31" s="1"/>
      <c r="P31" s="7"/>
      <c r="Q31" s="1"/>
      <c r="R31" s="4"/>
    </row>
    <row r="32" spans="1:18" x14ac:dyDescent="0.35">
      <c r="A32" s="4"/>
      <c r="B32" s="1"/>
      <c r="C32" s="1"/>
      <c r="D32" s="1"/>
      <c r="E32" s="1"/>
      <c r="F32" s="1"/>
      <c r="G32" s="1"/>
      <c r="H32" s="1"/>
      <c r="I32" s="1"/>
      <c r="J32" s="1"/>
      <c r="K32" s="1"/>
      <c r="L32" s="1"/>
      <c r="M32" s="1"/>
      <c r="N32" s="1"/>
      <c r="O32" s="1"/>
      <c r="P32" s="7"/>
      <c r="Q32" s="1"/>
      <c r="R32" s="4"/>
    </row>
    <row r="33" spans="1:18" x14ac:dyDescent="0.35">
      <c r="A33" s="4"/>
      <c r="B33" s="1"/>
      <c r="C33" s="1"/>
      <c r="D33" s="1"/>
      <c r="E33" s="1"/>
      <c r="F33" s="1"/>
      <c r="G33" s="1"/>
      <c r="H33" s="1"/>
      <c r="I33" s="1"/>
      <c r="J33" s="1"/>
      <c r="K33" s="1"/>
      <c r="L33" s="1"/>
      <c r="M33" s="1"/>
      <c r="N33" s="1"/>
      <c r="O33" s="1"/>
      <c r="P33" s="7"/>
      <c r="Q33" s="1"/>
      <c r="R33" s="4"/>
    </row>
    <row r="34" spans="1:18" x14ac:dyDescent="0.35">
      <c r="A34" s="4"/>
      <c r="B34" s="1"/>
      <c r="C34" s="1"/>
      <c r="D34" s="1"/>
      <c r="E34" s="1"/>
      <c r="F34" s="1"/>
      <c r="G34" s="1"/>
      <c r="H34" s="1"/>
      <c r="I34" s="1"/>
      <c r="J34" s="1"/>
      <c r="K34" s="1"/>
      <c r="L34" s="1"/>
      <c r="M34" s="1"/>
      <c r="N34" s="1"/>
      <c r="O34" s="1"/>
      <c r="P34" s="7"/>
      <c r="Q34" s="1"/>
      <c r="R34" s="4"/>
    </row>
    <row r="35" spans="1:18" x14ac:dyDescent="0.35">
      <c r="A35" s="4"/>
      <c r="B35" s="1"/>
      <c r="C35" s="1"/>
      <c r="D35" s="1"/>
      <c r="E35" s="1"/>
      <c r="F35" s="1"/>
      <c r="G35" s="1"/>
      <c r="H35" s="1"/>
      <c r="I35" s="1"/>
      <c r="J35" s="1"/>
      <c r="K35" s="1"/>
      <c r="L35" s="1"/>
      <c r="M35" s="1"/>
      <c r="N35" s="1"/>
      <c r="O35" s="1"/>
      <c r="P35" s="7"/>
      <c r="Q35" s="1"/>
      <c r="R35" s="4"/>
    </row>
    <row r="36" spans="1:18" x14ac:dyDescent="0.35">
      <c r="A36" s="4"/>
      <c r="B36" s="1"/>
      <c r="C36" s="1"/>
      <c r="D36" s="1"/>
      <c r="E36" s="1"/>
      <c r="F36" s="1"/>
      <c r="G36" s="1"/>
      <c r="H36" s="1"/>
      <c r="I36" s="1"/>
      <c r="J36" s="1"/>
      <c r="K36" s="1"/>
      <c r="L36" s="1"/>
      <c r="M36" s="1"/>
      <c r="N36" s="1"/>
      <c r="O36" s="1"/>
      <c r="P36" s="7"/>
      <c r="Q36" s="1"/>
      <c r="R36" s="4"/>
    </row>
    <row r="37" spans="1:18" x14ac:dyDescent="0.35">
      <c r="A37" s="4"/>
      <c r="B37" s="1"/>
      <c r="C37" s="1"/>
      <c r="D37" s="1"/>
      <c r="E37" s="1"/>
      <c r="F37" s="1"/>
      <c r="G37" s="1"/>
      <c r="H37" s="1"/>
      <c r="I37" s="1"/>
      <c r="J37" s="1"/>
      <c r="K37" s="1"/>
      <c r="L37" s="1"/>
      <c r="M37" s="1"/>
      <c r="N37" s="1"/>
      <c r="O37" s="1"/>
      <c r="P37" s="7"/>
      <c r="Q37" s="1"/>
      <c r="R37" s="4"/>
    </row>
    <row r="38" spans="1:18" x14ac:dyDescent="0.35">
      <c r="A38" s="4"/>
      <c r="B38" s="1"/>
      <c r="C38" s="1"/>
      <c r="D38" s="1"/>
      <c r="E38" s="1"/>
      <c r="F38" s="1"/>
      <c r="G38" s="1"/>
      <c r="H38" s="1"/>
      <c r="I38" s="1"/>
      <c r="J38" s="1"/>
      <c r="K38" s="1"/>
      <c r="L38" s="1"/>
      <c r="M38" s="1"/>
      <c r="N38" s="1"/>
      <c r="O38" s="1"/>
      <c r="P38" s="7"/>
      <c r="Q38" s="1"/>
      <c r="R38" s="4"/>
    </row>
    <row r="39" spans="1:18" x14ac:dyDescent="0.35">
      <c r="A39" s="4"/>
      <c r="B39" s="1"/>
      <c r="C39" s="1"/>
      <c r="D39" s="1"/>
      <c r="E39" s="1"/>
      <c r="F39" s="1"/>
      <c r="G39" s="1"/>
      <c r="H39" s="1"/>
      <c r="I39" s="1"/>
      <c r="J39" s="1"/>
      <c r="K39" s="1"/>
      <c r="L39" s="1"/>
      <c r="M39" s="1"/>
      <c r="N39" s="1"/>
      <c r="O39" s="1"/>
      <c r="P39" s="7"/>
      <c r="Q39" s="1"/>
      <c r="R39" s="4"/>
    </row>
    <row r="40" spans="1:18" x14ac:dyDescent="0.35">
      <c r="A40" s="4"/>
      <c r="B40" s="1"/>
      <c r="C40" s="1"/>
      <c r="D40" s="1"/>
      <c r="E40" s="1"/>
      <c r="F40" s="1"/>
      <c r="G40" s="1"/>
      <c r="H40" s="1"/>
      <c r="I40" s="1"/>
      <c r="J40" s="1"/>
      <c r="K40" s="1"/>
      <c r="L40" s="1"/>
      <c r="M40" s="1"/>
      <c r="N40" s="1"/>
      <c r="O40" s="1"/>
      <c r="P40" s="7"/>
      <c r="Q40" s="1"/>
      <c r="R40" s="4"/>
    </row>
    <row r="41" spans="1:18" x14ac:dyDescent="0.35">
      <c r="A41" s="4"/>
      <c r="B41" s="1"/>
      <c r="C41" s="1"/>
      <c r="D41" s="1"/>
      <c r="E41" s="1"/>
      <c r="F41" s="1"/>
      <c r="G41" s="1"/>
      <c r="H41" s="1"/>
      <c r="I41" s="1"/>
      <c r="J41" s="1"/>
      <c r="K41" s="1"/>
      <c r="L41" s="1"/>
      <c r="M41" s="1"/>
      <c r="N41" s="1"/>
      <c r="O41" s="1"/>
      <c r="P41" s="7"/>
      <c r="Q41" s="1"/>
      <c r="R41" s="4"/>
    </row>
    <row r="42" spans="1:18" x14ac:dyDescent="0.35">
      <c r="A42" s="4"/>
      <c r="B42" s="1"/>
      <c r="C42" s="1"/>
      <c r="D42" s="1"/>
      <c r="E42" s="1"/>
      <c r="F42" s="1"/>
      <c r="G42" s="1"/>
      <c r="H42" s="1"/>
      <c r="I42" s="1"/>
      <c r="J42" s="1"/>
      <c r="K42" s="1"/>
      <c r="L42" s="1"/>
      <c r="M42" s="1"/>
      <c r="N42" s="1"/>
      <c r="O42" s="1"/>
      <c r="P42" s="7"/>
      <c r="Q42" s="1"/>
      <c r="R42" s="4"/>
    </row>
    <row r="43" spans="1:18" x14ac:dyDescent="0.35">
      <c r="A43" s="4"/>
      <c r="B43" s="1"/>
      <c r="C43" s="1"/>
      <c r="D43" s="1"/>
      <c r="E43" s="1"/>
      <c r="F43" s="1"/>
      <c r="G43" s="1"/>
      <c r="H43" s="1"/>
      <c r="I43" s="1"/>
      <c r="J43" s="1"/>
      <c r="K43" s="1"/>
      <c r="L43" s="1"/>
      <c r="M43" s="1"/>
      <c r="N43" s="1"/>
      <c r="O43" s="1"/>
      <c r="P43" s="7"/>
      <c r="Q43" s="1"/>
      <c r="R43" s="4"/>
    </row>
    <row r="44" spans="1:18" x14ac:dyDescent="0.35">
      <c r="A44" s="4"/>
      <c r="B44" s="1"/>
      <c r="C44" s="1"/>
      <c r="D44" s="1"/>
      <c r="E44" s="1"/>
      <c r="F44" s="1"/>
      <c r="G44" s="1"/>
      <c r="H44" s="1"/>
      <c r="I44" s="1"/>
      <c r="J44" s="1"/>
      <c r="K44" s="1"/>
      <c r="L44" s="1"/>
      <c r="M44" s="1"/>
      <c r="N44" s="1"/>
      <c r="O44" s="1"/>
      <c r="P44" s="7"/>
      <c r="Q44" s="1"/>
      <c r="R44" s="4"/>
    </row>
    <row r="45" spans="1:18" x14ac:dyDescent="0.35">
      <c r="A45" s="4"/>
      <c r="B45" s="1"/>
      <c r="C45" s="1"/>
      <c r="D45" s="1"/>
      <c r="E45" s="1"/>
      <c r="F45" s="1"/>
      <c r="G45" s="1"/>
      <c r="H45" s="1"/>
      <c r="I45" s="1"/>
      <c r="J45" s="1"/>
      <c r="K45" s="1"/>
      <c r="L45" s="1"/>
      <c r="M45" s="1"/>
      <c r="N45" s="1"/>
      <c r="O45" s="1"/>
      <c r="P45" s="7"/>
      <c r="Q45" s="1"/>
      <c r="R45" s="4"/>
    </row>
    <row r="46" spans="1:18" x14ac:dyDescent="0.35">
      <c r="A46" s="4"/>
      <c r="B46" s="1"/>
      <c r="C46" s="1"/>
      <c r="D46" s="1"/>
      <c r="E46" s="1"/>
      <c r="F46" s="1"/>
      <c r="G46" s="1"/>
      <c r="H46" s="1"/>
      <c r="I46" s="1"/>
      <c r="J46" s="1"/>
      <c r="K46" s="1"/>
      <c r="L46" s="1"/>
      <c r="M46" s="1"/>
      <c r="N46" s="1"/>
      <c r="O46" s="1"/>
      <c r="P46" s="7"/>
      <c r="Q46" s="1"/>
      <c r="R46" s="4"/>
    </row>
    <row r="47" spans="1:18" x14ac:dyDescent="0.35">
      <c r="A47" s="4"/>
      <c r="B47" s="1"/>
      <c r="C47" s="1"/>
      <c r="D47" s="1"/>
      <c r="E47" s="1"/>
      <c r="F47" s="1"/>
      <c r="G47" s="1"/>
      <c r="H47" s="1"/>
      <c r="I47" s="1"/>
      <c r="J47" s="1"/>
      <c r="K47" s="1"/>
      <c r="L47" s="1"/>
      <c r="M47" s="1"/>
      <c r="N47" s="1"/>
      <c r="O47" s="1"/>
      <c r="P47" s="7"/>
      <c r="Q47" s="1"/>
      <c r="R47" s="4"/>
    </row>
    <row r="48" spans="1:18" x14ac:dyDescent="0.35">
      <c r="A48" s="4"/>
      <c r="B48" s="1"/>
      <c r="C48" s="1"/>
      <c r="D48" s="1"/>
      <c r="E48" s="1"/>
      <c r="F48" s="1"/>
      <c r="G48" s="1"/>
      <c r="H48" s="1"/>
      <c r="I48" s="1"/>
      <c r="J48" s="1"/>
      <c r="K48" s="1"/>
      <c r="L48" s="1"/>
      <c r="M48" s="1"/>
      <c r="N48" s="1"/>
      <c r="O48" s="1"/>
      <c r="P48" s="7"/>
      <c r="Q48" s="1"/>
      <c r="R48" s="4"/>
    </row>
    <row r="49" spans="1:18" x14ac:dyDescent="0.35">
      <c r="A49" s="4"/>
      <c r="B49" s="1"/>
      <c r="C49" s="1"/>
      <c r="D49" s="1"/>
      <c r="E49" s="1"/>
      <c r="F49" s="1"/>
      <c r="G49" s="1"/>
      <c r="H49" s="1"/>
      <c r="I49" s="1"/>
      <c r="J49" s="1"/>
      <c r="K49" s="1"/>
      <c r="L49" s="1"/>
      <c r="M49" s="1"/>
      <c r="N49" s="1"/>
      <c r="O49" s="1"/>
      <c r="P49" s="7"/>
      <c r="Q49" s="1"/>
      <c r="R49" s="4"/>
    </row>
    <row r="50" spans="1:18" x14ac:dyDescent="0.35">
      <c r="A50" s="4"/>
      <c r="B50" s="1"/>
      <c r="C50" s="1"/>
      <c r="D50" s="1"/>
      <c r="E50" s="1"/>
      <c r="F50" s="1"/>
      <c r="G50" s="1"/>
      <c r="H50" s="1"/>
      <c r="I50" s="1"/>
      <c r="J50" s="1"/>
      <c r="K50" s="1"/>
      <c r="L50" s="1"/>
      <c r="M50" s="1"/>
      <c r="N50" s="1"/>
      <c r="O50" s="1"/>
      <c r="P50" s="7"/>
      <c r="Q50" s="1"/>
      <c r="R50" s="4"/>
    </row>
    <row r="51" spans="1:18" x14ac:dyDescent="0.35">
      <c r="A51" s="4"/>
      <c r="B51" s="1"/>
      <c r="C51" s="1"/>
      <c r="D51" s="1"/>
      <c r="E51" s="1"/>
      <c r="F51" s="1"/>
      <c r="G51" s="1"/>
      <c r="H51" s="1"/>
      <c r="I51" s="1"/>
      <c r="J51" s="1"/>
      <c r="K51" s="1"/>
      <c r="L51" s="1"/>
      <c r="M51" s="1"/>
      <c r="N51" s="1"/>
      <c r="O51" s="1"/>
      <c r="P51" s="7"/>
      <c r="Q51" s="1"/>
      <c r="R51" s="4"/>
    </row>
    <row r="52" spans="1:18" x14ac:dyDescent="0.35">
      <c r="A52" s="4"/>
      <c r="B52" s="1"/>
      <c r="C52" s="1"/>
      <c r="D52" s="1"/>
      <c r="E52" s="1"/>
      <c r="F52" s="1"/>
      <c r="G52" s="1"/>
      <c r="H52" s="1"/>
      <c r="I52" s="1"/>
      <c r="J52" s="1"/>
      <c r="K52" s="1"/>
      <c r="L52" s="1"/>
      <c r="M52" s="1"/>
      <c r="N52" s="1"/>
      <c r="O52" s="1"/>
      <c r="P52" s="7"/>
      <c r="Q52" s="1"/>
      <c r="R52" s="4"/>
    </row>
    <row r="53" spans="1:18" x14ac:dyDescent="0.35">
      <c r="A53" s="4"/>
      <c r="B53" s="1"/>
      <c r="C53" s="1"/>
      <c r="D53" s="1"/>
      <c r="E53" s="1"/>
      <c r="F53" s="1"/>
      <c r="G53" s="1"/>
      <c r="H53" s="1"/>
      <c r="I53" s="1"/>
      <c r="J53" s="1"/>
      <c r="K53" s="1"/>
      <c r="L53" s="1"/>
      <c r="M53" s="1"/>
      <c r="N53" s="1"/>
      <c r="O53" s="1"/>
      <c r="P53" s="7"/>
      <c r="Q53" s="1"/>
      <c r="R53" s="4"/>
    </row>
    <row r="54" spans="1:18" x14ac:dyDescent="0.35">
      <c r="A54" s="4"/>
      <c r="B54" s="1"/>
      <c r="C54" s="1"/>
      <c r="D54" s="1"/>
      <c r="E54" s="1"/>
      <c r="F54" s="1"/>
      <c r="G54" s="1"/>
      <c r="H54" s="1"/>
      <c r="I54" s="1"/>
      <c r="J54" s="1"/>
      <c r="K54" s="1"/>
      <c r="L54" s="1"/>
      <c r="M54" s="1"/>
      <c r="N54" s="1"/>
      <c r="O54" s="1"/>
      <c r="P54" s="7"/>
      <c r="Q54" s="1"/>
      <c r="R54" s="4"/>
    </row>
    <row r="55" spans="1:18" x14ac:dyDescent="0.35">
      <c r="A55" s="4"/>
      <c r="B55" s="1"/>
      <c r="C55" s="1"/>
      <c r="D55" s="1"/>
      <c r="E55" s="1"/>
      <c r="F55" s="1"/>
      <c r="G55" s="1"/>
      <c r="H55" s="1"/>
      <c r="I55" s="1"/>
      <c r="J55" s="1"/>
      <c r="K55" s="1"/>
      <c r="L55" s="1"/>
      <c r="M55" s="1"/>
      <c r="N55" s="1"/>
      <c r="O55" s="1"/>
      <c r="P55" s="7"/>
      <c r="Q55" s="1"/>
      <c r="R55" s="4"/>
    </row>
    <row r="56" spans="1:18" x14ac:dyDescent="0.35">
      <c r="A56" s="4"/>
      <c r="B56" s="1"/>
      <c r="C56" s="1"/>
      <c r="D56" s="1"/>
      <c r="E56" s="1"/>
      <c r="F56" s="1"/>
      <c r="G56" s="1"/>
      <c r="H56" s="1"/>
      <c r="I56" s="1"/>
      <c r="J56" s="1"/>
      <c r="K56" s="1"/>
      <c r="L56" s="1"/>
      <c r="M56" s="1"/>
      <c r="N56" s="1"/>
      <c r="O56" s="1"/>
      <c r="P56" s="7"/>
      <c r="Q56" s="1"/>
      <c r="R56" s="4"/>
    </row>
    <row r="57" spans="1:18" x14ac:dyDescent="0.35">
      <c r="A57" s="4"/>
      <c r="B57" s="1"/>
      <c r="C57" s="1"/>
      <c r="D57" s="1"/>
      <c r="E57" s="1"/>
      <c r="F57" s="1"/>
      <c r="G57" s="1"/>
      <c r="H57" s="1"/>
      <c r="I57" s="1"/>
      <c r="J57" s="1"/>
      <c r="K57" s="1"/>
      <c r="L57" s="1"/>
      <c r="M57" s="1"/>
      <c r="N57" s="1"/>
      <c r="O57" s="1"/>
      <c r="P57" s="7"/>
      <c r="Q57" s="1"/>
      <c r="R57" s="4"/>
    </row>
    <row r="58" spans="1:18" x14ac:dyDescent="0.35">
      <c r="A58" s="4"/>
      <c r="B58" s="1"/>
      <c r="C58" s="1"/>
      <c r="D58" s="1"/>
      <c r="E58" s="1"/>
      <c r="F58" s="1"/>
      <c r="G58" s="1"/>
      <c r="H58" s="1"/>
      <c r="I58" s="1"/>
      <c r="J58" s="1"/>
      <c r="K58" s="1"/>
      <c r="L58" s="1"/>
      <c r="M58" s="1"/>
      <c r="N58" s="1"/>
      <c r="O58" s="1"/>
      <c r="P58" s="7"/>
      <c r="Q58" s="1"/>
      <c r="R58" s="4"/>
    </row>
    <row r="59" spans="1:18" x14ac:dyDescent="0.35">
      <c r="A59" s="4"/>
      <c r="B59" s="1"/>
      <c r="C59" s="1"/>
      <c r="D59" s="1"/>
      <c r="E59" s="1"/>
      <c r="F59" s="1"/>
      <c r="G59" s="1"/>
      <c r="H59" s="1"/>
      <c r="I59" s="1"/>
      <c r="J59" s="1"/>
      <c r="K59" s="1"/>
      <c r="L59" s="1"/>
      <c r="M59" s="1"/>
      <c r="N59" s="1"/>
      <c r="O59" s="1"/>
      <c r="P59" s="7"/>
      <c r="Q59" s="1"/>
      <c r="R59" s="4"/>
    </row>
    <row r="60" spans="1:18" x14ac:dyDescent="0.35">
      <c r="A60" s="4"/>
      <c r="B60" s="1"/>
      <c r="C60" s="1"/>
      <c r="D60" s="1"/>
      <c r="E60" s="1"/>
      <c r="F60" s="1"/>
      <c r="G60" s="1"/>
      <c r="H60" s="1"/>
      <c r="I60" s="1"/>
      <c r="J60" s="1"/>
      <c r="K60" s="1"/>
      <c r="L60" s="1"/>
      <c r="M60" s="1"/>
      <c r="N60" s="1"/>
      <c r="O60" s="1"/>
      <c r="P60" s="7"/>
      <c r="Q60" s="1"/>
      <c r="R60" s="4"/>
    </row>
    <row r="61" spans="1:18" x14ac:dyDescent="0.35">
      <c r="A61" s="4"/>
      <c r="B61" s="1"/>
      <c r="C61" s="1"/>
      <c r="D61" s="1"/>
      <c r="E61" s="1"/>
      <c r="F61" s="1"/>
      <c r="G61" s="1"/>
      <c r="H61" s="1"/>
      <c r="I61" s="1"/>
      <c r="J61" s="1"/>
      <c r="K61" s="1"/>
      <c r="L61" s="1"/>
      <c r="M61" s="1"/>
      <c r="N61" s="1"/>
      <c r="O61" s="1"/>
      <c r="P61" s="7"/>
      <c r="Q61" s="1"/>
      <c r="R61" s="4"/>
    </row>
    <row r="62" spans="1:18" x14ac:dyDescent="0.35">
      <c r="A62" s="4"/>
      <c r="B62" s="195"/>
      <c r="C62" s="195"/>
      <c r="D62" s="195"/>
      <c r="E62" s="195"/>
      <c r="F62" s="195"/>
      <c r="G62" s="195"/>
      <c r="H62" s="195"/>
      <c r="I62" s="195"/>
      <c r="J62" s="195"/>
      <c r="K62" s="195"/>
      <c r="L62" s="195"/>
      <c r="M62" s="195"/>
      <c r="N62" s="195"/>
      <c r="O62" s="195"/>
      <c r="P62" s="196"/>
      <c r="Q62" s="195"/>
      <c r="R62" s="4"/>
    </row>
    <row r="63" spans="1:18" x14ac:dyDescent="0.35">
      <c r="A63" s="4"/>
      <c r="B63" s="375" t="s">
        <v>761</v>
      </c>
      <c r="C63" s="373"/>
      <c r="D63" s="373"/>
      <c r="E63" s="373"/>
      <c r="F63" s="373"/>
      <c r="G63" s="373"/>
      <c r="H63" s="373"/>
      <c r="I63" s="373"/>
      <c r="J63" s="373"/>
      <c r="K63" s="373"/>
      <c r="L63" s="373"/>
      <c r="M63" s="373"/>
      <c r="N63" s="373"/>
      <c r="O63" s="373"/>
      <c r="P63" s="373"/>
      <c r="Q63" s="373"/>
      <c r="R63" s="4"/>
    </row>
    <row r="64" spans="1:18" x14ac:dyDescent="0.35">
      <c r="A64" s="4"/>
      <c r="B64" s="373"/>
      <c r="C64" s="373"/>
      <c r="D64" s="373"/>
      <c r="E64" s="373"/>
      <c r="F64" s="373"/>
      <c r="G64" s="373"/>
      <c r="H64" s="373"/>
      <c r="I64" s="373"/>
      <c r="J64" s="373"/>
      <c r="K64" s="373"/>
      <c r="L64" s="373"/>
      <c r="M64" s="373"/>
      <c r="N64" s="373"/>
      <c r="O64" s="373"/>
      <c r="P64" s="373"/>
      <c r="Q64" s="373"/>
      <c r="R64" s="4"/>
    </row>
    <row r="65" spans="1:18" x14ac:dyDescent="0.35">
      <c r="A65" s="4"/>
      <c r="B65" s="373"/>
      <c r="C65" s="373"/>
      <c r="D65" s="373"/>
      <c r="E65" s="373"/>
      <c r="F65" s="373"/>
      <c r="G65" s="373"/>
      <c r="H65" s="373"/>
      <c r="I65" s="373"/>
      <c r="J65" s="373"/>
      <c r="K65" s="373"/>
      <c r="L65" s="373"/>
      <c r="M65" s="373"/>
      <c r="N65" s="373"/>
      <c r="O65" s="373"/>
      <c r="P65" s="373"/>
      <c r="Q65" s="373"/>
      <c r="R65" s="4"/>
    </row>
    <row r="66" spans="1:18" x14ac:dyDescent="0.35">
      <c r="A66" s="4"/>
      <c r="B66" s="373"/>
      <c r="C66" s="373"/>
      <c r="D66" s="373"/>
      <c r="E66" s="373"/>
      <c r="F66" s="373"/>
      <c r="G66" s="373"/>
      <c r="H66" s="373"/>
      <c r="I66" s="373"/>
      <c r="J66" s="373"/>
      <c r="K66" s="373"/>
      <c r="L66" s="373"/>
      <c r="M66" s="373"/>
      <c r="N66" s="373"/>
      <c r="O66" s="373"/>
      <c r="P66" s="373"/>
      <c r="Q66" s="373"/>
      <c r="R66" s="4"/>
    </row>
    <row r="67" spans="1:18" x14ac:dyDescent="0.35">
      <c r="A67" s="4"/>
      <c r="B67" s="373"/>
      <c r="C67" s="373"/>
      <c r="D67" s="373"/>
      <c r="E67" s="373"/>
      <c r="F67" s="373"/>
      <c r="G67" s="373"/>
      <c r="H67" s="373"/>
      <c r="I67" s="373"/>
      <c r="J67" s="373"/>
      <c r="K67" s="373"/>
      <c r="L67" s="373"/>
      <c r="M67" s="373"/>
      <c r="N67" s="373"/>
      <c r="O67" s="373"/>
      <c r="P67" s="373"/>
      <c r="Q67" s="373"/>
      <c r="R67" s="4"/>
    </row>
    <row r="68" spans="1:18" ht="12.5" customHeight="1" x14ac:dyDescent="0.35">
      <c r="A68" s="4"/>
      <c r="B68" s="373"/>
      <c r="C68" s="373"/>
      <c r="D68" s="373"/>
      <c r="E68" s="373"/>
      <c r="F68" s="373"/>
      <c r="G68" s="373"/>
      <c r="H68" s="373"/>
      <c r="I68" s="373"/>
      <c r="J68" s="373"/>
      <c r="K68" s="373"/>
      <c r="L68" s="373"/>
      <c r="M68" s="373"/>
      <c r="N68" s="373"/>
      <c r="O68" s="373"/>
      <c r="P68" s="373"/>
      <c r="Q68" s="373"/>
      <c r="R68" s="4"/>
    </row>
    <row r="69" spans="1:18" ht="15.75" hidden="1" customHeight="1" x14ac:dyDescent="0.35">
      <c r="A69" s="4"/>
      <c r="B69" s="373"/>
      <c r="C69" s="373"/>
      <c r="D69" s="373"/>
      <c r="E69" s="373"/>
      <c r="F69" s="373"/>
      <c r="G69" s="373"/>
      <c r="H69" s="373"/>
      <c r="I69" s="373"/>
      <c r="J69" s="373"/>
      <c r="K69" s="373"/>
      <c r="L69" s="373"/>
      <c r="M69" s="373"/>
      <c r="N69" s="373"/>
      <c r="O69" s="373"/>
      <c r="P69" s="373"/>
      <c r="Q69" s="373"/>
      <c r="R69" s="4"/>
    </row>
    <row r="70" spans="1:18" hidden="1" x14ac:dyDescent="0.35">
      <c r="A70" s="4"/>
      <c r="B70" s="373"/>
      <c r="C70" s="373"/>
      <c r="D70" s="373"/>
      <c r="E70" s="373"/>
      <c r="F70" s="373"/>
      <c r="G70" s="373"/>
      <c r="H70" s="373"/>
      <c r="I70" s="373"/>
      <c r="J70" s="373"/>
      <c r="K70" s="373"/>
      <c r="L70" s="373"/>
      <c r="M70" s="373"/>
      <c r="N70" s="373"/>
      <c r="O70" s="373"/>
      <c r="P70" s="373"/>
      <c r="Q70" s="373"/>
      <c r="R70" s="4"/>
    </row>
    <row r="71" spans="1:18" hidden="1" x14ac:dyDescent="0.35">
      <c r="A71" s="4"/>
      <c r="B71" s="373"/>
      <c r="C71" s="373"/>
      <c r="D71" s="373"/>
      <c r="E71" s="373"/>
      <c r="F71" s="373"/>
      <c r="G71" s="373"/>
      <c r="H71" s="373"/>
      <c r="I71" s="373"/>
      <c r="J71" s="373"/>
      <c r="K71" s="373"/>
      <c r="L71" s="373"/>
      <c r="M71" s="373"/>
      <c r="N71" s="373"/>
      <c r="O71" s="373"/>
      <c r="P71" s="373"/>
      <c r="Q71" s="373"/>
      <c r="R71" s="4"/>
    </row>
    <row r="72" spans="1:18" hidden="1" x14ac:dyDescent="0.35">
      <c r="A72" s="4"/>
      <c r="B72" s="373"/>
      <c r="C72" s="373"/>
      <c r="D72" s="373"/>
      <c r="E72" s="373"/>
      <c r="F72" s="373"/>
      <c r="G72" s="373"/>
      <c r="H72" s="373"/>
      <c r="I72" s="373"/>
      <c r="J72" s="373"/>
      <c r="K72" s="373"/>
      <c r="L72" s="373"/>
      <c r="M72" s="373"/>
      <c r="N72" s="373"/>
      <c r="O72" s="373"/>
      <c r="P72" s="373"/>
      <c r="Q72" s="373"/>
      <c r="R72" s="4"/>
    </row>
    <row r="73" spans="1:18" hidden="1" x14ac:dyDescent="0.35">
      <c r="A73" s="4"/>
      <c r="B73" s="373"/>
      <c r="C73" s="373"/>
      <c r="D73" s="373"/>
      <c r="E73" s="373"/>
      <c r="F73" s="373"/>
      <c r="G73" s="373"/>
      <c r="H73" s="373"/>
      <c r="I73" s="373"/>
      <c r="J73" s="373"/>
      <c r="K73" s="373"/>
      <c r="L73" s="373"/>
      <c r="M73" s="373"/>
      <c r="N73" s="373"/>
      <c r="O73" s="373"/>
      <c r="P73" s="373"/>
      <c r="Q73" s="373"/>
      <c r="R73" s="4"/>
    </row>
    <row r="74" spans="1:18" hidden="1" x14ac:dyDescent="0.35">
      <c r="A74" s="4"/>
      <c r="B74" s="373"/>
      <c r="C74" s="373"/>
      <c r="D74" s="373"/>
      <c r="E74" s="373"/>
      <c r="F74" s="373"/>
      <c r="G74" s="373"/>
      <c r="H74" s="373"/>
      <c r="I74" s="373"/>
      <c r="J74" s="373"/>
      <c r="K74" s="373"/>
      <c r="L74" s="373"/>
      <c r="M74" s="373"/>
      <c r="N74" s="373"/>
      <c r="O74" s="373"/>
      <c r="P74" s="373"/>
      <c r="Q74" s="373"/>
      <c r="R74" s="4"/>
    </row>
    <row r="75" spans="1:18" hidden="1" x14ac:dyDescent="0.35">
      <c r="A75" s="4"/>
      <c r="B75" s="373"/>
      <c r="C75" s="373"/>
      <c r="D75" s="373"/>
      <c r="E75" s="373"/>
      <c r="F75" s="373"/>
      <c r="G75" s="373"/>
      <c r="H75" s="373"/>
      <c r="I75" s="373"/>
      <c r="J75" s="373"/>
      <c r="K75" s="373"/>
      <c r="L75" s="373"/>
      <c r="M75" s="373"/>
      <c r="N75" s="373"/>
      <c r="O75" s="373"/>
      <c r="P75" s="373"/>
      <c r="Q75" s="373"/>
      <c r="R75" s="4"/>
    </row>
    <row r="76" spans="1:18" hidden="1" x14ac:dyDescent="0.35">
      <c r="A76" s="4"/>
      <c r="B76" s="373"/>
      <c r="C76" s="373"/>
      <c r="D76" s="373"/>
      <c r="E76" s="373"/>
      <c r="F76" s="373"/>
      <c r="G76" s="373"/>
      <c r="H76" s="373"/>
      <c r="I76" s="373"/>
      <c r="J76" s="373"/>
      <c r="K76" s="373"/>
      <c r="L76" s="373"/>
      <c r="M76" s="373"/>
      <c r="N76" s="373"/>
      <c r="O76" s="373"/>
      <c r="P76" s="373"/>
      <c r="Q76" s="373"/>
      <c r="R76" s="4"/>
    </row>
    <row r="77" spans="1:18" hidden="1" x14ac:dyDescent="0.35">
      <c r="A77" s="4"/>
      <c r="B77" s="373"/>
      <c r="C77" s="373"/>
      <c r="D77" s="373"/>
      <c r="E77" s="373"/>
      <c r="F77" s="373"/>
      <c r="G77" s="373"/>
      <c r="H77" s="373"/>
      <c r="I77" s="373"/>
      <c r="J77" s="373"/>
      <c r="K77" s="373"/>
      <c r="L77" s="373"/>
      <c r="M77" s="373"/>
      <c r="N77" s="373"/>
      <c r="O77" s="373"/>
      <c r="P77" s="373"/>
      <c r="Q77" s="373"/>
      <c r="R77" s="4"/>
    </row>
    <row r="78" spans="1:18" hidden="1" x14ac:dyDescent="0.35">
      <c r="A78" s="4"/>
      <c r="B78" s="373"/>
      <c r="C78" s="373"/>
      <c r="D78" s="373"/>
      <c r="E78" s="373"/>
      <c r="F78" s="373"/>
      <c r="G78" s="373"/>
      <c r="H78" s="373"/>
      <c r="I78" s="373"/>
      <c r="J78" s="373"/>
      <c r="K78" s="373"/>
      <c r="L78" s="373"/>
      <c r="M78" s="373"/>
      <c r="N78" s="373"/>
      <c r="O78" s="373"/>
      <c r="P78" s="373"/>
      <c r="Q78" s="373"/>
      <c r="R78" s="4"/>
    </row>
    <row r="79" spans="1:18" ht="12.65" customHeight="1" x14ac:dyDescent="0.35">
      <c r="A79" s="4"/>
      <c r="B79" s="373"/>
      <c r="C79" s="373"/>
      <c r="D79" s="373"/>
      <c r="E79" s="373"/>
      <c r="F79" s="373"/>
      <c r="G79" s="373"/>
      <c r="H79" s="373"/>
      <c r="I79" s="373"/>
      <c r="J79" s="373"/>
      <c r="K79" s="373"/>
      <c r="L79" s="373"/>
      <c r="M79" s="373"/>
      <c r="N79" s="373"/>
      <c r="O79" s="373"/>
      <c r="P79" s="373"/>
      <c r="Q79" s="373"/>
      <c r="R79" s="4"/>
    </row>
    <row r="80" spans="1:18" x14ac:dyDescent="0.35">
      <c r="A80" s="4"/>
      <c r="B80" s="4"/>
      <c r="C80" s="4"/>
      <c r="D80" s="4"/>
      <c r="E80" s="4"/>
      <c r="F80" s="4"/>
      <c r="G80" s="4"/>
      <c r="H80" s="4"/>
      <c r="I80" s="4"/>
      <c r="J80" s="4"/>
      <c r="K80" s="4"/>
      <c r="L80" s="4"/>
      <c r="M80" s="4"/>
      <c r="N80" s="4"/>
      <c r="O80" s="4"/>
      <c r="P80" s="6"/>
      <c r="Q80" s="4"/>
      <c r="R80" s="4"/>
    </row>
    <row r="81" spans="1:18" x14ac:dyDescent="0.35">
      <c r="A81" s="4"/>
      <c r="B81" s="4"/>
      <c r="C81" s="4"/>
      <c r="D81" s="4"/>
      <c r="E81" s="4"/>
      <c r="F81" s="4"/>
      <c r="G81" s="4"/>
      <c r="H81" s="4"/>
      <c r="I81" s="4"/>
      <c r="J81" s="4"/>
      <c r="K81" s="4"/>
      <c r="L81" s="4"/>
      <c r="M81" s="4"/>
      <c r="N81" s="4"/>
      <c r="O81" s="4"/>
      <c r="P81" s="6"/>
      <c r="Q81" s="4"/>
      <c r="R81" s="4"/>
    </row>
    <row r="82" spans="1:18" x14ac:dyDescent="0.35">
      <c r="A82" s="4"/>
      <c r="B82" s="4"/>
      <c r="C82" s="4"/>
      <c r="D82" s="4"/>
      <c r="E82" s="4"/>
      <c r="F82" s="4"/>
      <c r="G82" s="4"/>
      <c r="H82" s="4"/>
      <c r="I82" s="4"/>
      <c r="J82" s="4"/>
      <c r="K82" s="4"/>
      <c r="L82" s="4"/>
      <c r="M82" s="4"/>
      <c r="N82" s="4"/>
      <c r="O82" s="4"/>
      <c r="P82" s="6"/>
      <c r="Q82" s="4"/>
      <c r="R82" s="4"/>
    </row>
    <row r="83" spans="1:18" x14ac:dyDescent="0.35">
      <c r="A83" s="4"/>
      <c r="B83" s="4"/>
      <c r="C83" s="4"/>
      <c r="D83" s="4"/>
      <c r="E83" s="4"/>
      <c r="F83" s="4"/>
      <c r="G83" s="4"/>
      <c r="H83" s="4"/>
      <c r="I83" s="4"/>
      <c r="J83" s="4"/>
      <c r="K83" s="4"/>
      <c r="L83" s="4"/>
      <c r="M83" s="4"/>
      <c r="N83" s="4"/>
      <c r="O83" s="4"/>
      <c r="P83" s="6"/>
      <c r="Q83" s="4"/>
      <c r="R83" s="4"/>
    </row>
  </sheetData>
  <sheetProtection algorithmName="SHA-512" hashValue="pzBka64fxrk6aT+CUx6N0DMa3KxV0bzeCt3mBnuNzvvfPO2dm29g9IvaTPzOUgH2wAChymYjhlh2tP3szrcnhw==" saltValue="5250bXwgUUWfdRLAFC1sxA==" spinCount="100000" sheet="1" objects="1" scenarios="1"/>
  <mergeCells count="3">
    <mergeCell ref="B11:Q27"/>
    <mergeCell ref="B63:Q79"/>
    <mergeCell ref="E2:Q8"/>
  </mergeCells>
  <pageMargins left="0.7" right="0.7" top="0.75" bottom="0.75" header="0.3" footer="0.3"/>
  <pageSetup paperSize="9" orientation="portrait" horizontalDpi="4294967293" vertic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48129" r:id="rId4" name="Button 1">
              <controlPr defaultSize="0" print="0" autoFill="0" autoPict="0" macro="[0]!Gotomicro">
                <anchor moveWithCells="1" sizeWithCells="1">
                  <from>
                    <xdr:col>14</xdr:col>
                    <xdr:colOff>38100</xdr:colOff>
                    <xdr:row>79</xdr:row>
                    <xdr:rowOff>146050</xdr:rowOff>
                  </from>
                  <to>
                    <xdr:col>17</xdr:col>
                    <xdr:colOff>12700</xdr:colOff>
                    <xdr:row>82</xdr:row>
                    <xdr:rowOff>76200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tabColor theme="2" tint="-9.9978637043366805E-2"/>
  </sheetPr>
  <dimension ref="A1:R93"/>
  <sheetViews>
    <sheetView showGridLines="0" showRowColHeaders="0" workbookViewId="0">
      <selection activeCell="U28" sqref="U28"/>
    </sheetView>
  </sheetViews>
  <sheetFormatPr defaultRowHeight="14.5" x14ac:dyDescent="0.35"/>
  <sheetData>
    <row r="1" spans="1:18" ht="15" thickBot="1" x14ac:dyDescent="0.4">
      <c r="A1" s="4"/>
      <c r="B1" s="4"/>
      <c r="C1" s="4"/>
      <c r="D1" s="4"/>
      <c r="E1" s="4"/>
      <c r="F1" s="4"/>
      <c r="G1" s="4"/>
      <c r="H1" s="4"/>
      <c r="I1" s="4"/>
      <c r="J1" s="4"/>
      <c r="K1" s="4"/>
      <c r="L1" s="4"/>
      <c r="M1" s="4"/>
      <c r="N1" s="4"/>
      <c r="O1" s="4"/>
      <c r="P1" s="6"/>
      <c r="Q1" s="4"/>
      <c r="R1" s="4"/>
    </row>
    <row r="2" spans="1:18" ht="14.5" customHeight="1" x14ac:dyDescent="0.35">
      <c r="A2" s="4"/>
      <c r="B2" s="8"/>
      <c r="C2" s="9"/>
      <c r="D2" s="9"/>
      <c r="E2" s="364" t="s">
        <v>217</v>
      </c>
      <c r="F2" s="364"/>
      <c r="G2" s="364"/>
      <c r="H2" s="364"/>
      <c r="I2" s="364"/>
      <c r="J2" s="364"/>
      <c r="K2" s="364"/>
      <c r="L2" s="364"/>
      <c r="M2" s="364"/>
      <c r="N2" s="364"/>
      <c r="O2" s="364"/>
      <c r="P2" s="364"/>
      <c r="Q2" s="365"/>
      <c r="R2" s="4"/>
    </row>
    <row r="3" spans="1:18" ht="14.5" customHeight="1" x14ac:dyDescent="0.35">
      <c r="A3" s="4"/>
      <c r="B3" s="10"/>
      <c r="C3" s="3"/>
      <c r="D3" s="3"/>
      <c r="E3" s="366"/>
      <c r="F3" s="366"/>
      <c r="G3" s="366"/>
      <c r="H3" s="366"/>
      <c r="I3" s="366"/>
      <c r="J3" s="366"/>
      <c r="K3" s="366"/>
      <c r="L3" s="366"/>
      <c r="M3" s="366"/>
      <c r="N3" s="366"/>
      <c r="O3" s="366"/>
      <c r="P3" s="366"/>
      <c r="Q3" s="367"/>
      <c r="R3" s="4"/>
    </row>
    <row r="4" spans="1:18" ht="14.5" customHeight="1" x14ac:dyDescent="0.35">
      <c r="A4" s="4"/>
      <c r="B4" s="10"/>
      <c r="C4" s="3"/>
      <c r="D4" s="3"/>
      <c r="E4" s="366"/>
      <c r="F4" s="366"/>
      <c r="G4" s="366"/>
      <c r="H4" s="366"/>
      <c r="I4" s="366"/>
      <c r="J4" s="366"/>
      <c r="K4" s="366"/>
      <c r="L4" s="366"/>
      <c r="M4" s="366"/>
      <c r="N4" s="366"/>
      <c r="O4" s="366"/>
      <c r="P4" s="366"/>
      <c r="Q4" s="367"/>
      <c r="R4" s="4"/>
    </row>
    <row r="5" spans="1:18" ht="14.5" customHeight="1" x14ac:dyDescent="0.35">
      <c r="A5" s="4"/>
      <c r="B5" s="10"/>
      <c r="C5" s="3"/>
      <c r="D5" s="3"/>
      <c r="E5" s="366"/>
      <c r="F5" s="366"/>
      <c r="G5" s="366"/>
      <c r="H5" s="366"/>
      <c r="I5" s="366"/>
      <c r="J5" s="366"/>
      <c r="K5" s="366"/>
      <c r="L5" s="366"/>
      <c r="M5" s="366"/>
      <c r="N5" s="366"/>
      <c r="O5" s="366"/>
      <c r="P5" s="366"/>
      <c r="Q5" s="367"/>
      <c r="R5" s="4"/>
    </row>
    <row r="6" spans="1:18" ht="14.5" customHeight="1" x14ac:dyDescent="0.35">
      <c r="A6" s="4"/>
      <c r="B6" s="10"/>
      <c r="C6" s="3"/>
      <c r="D6" s="3"/>
      <c r="E6" s="366"/>
      <c r="F6" s="366"/>
      <c r="G6" s="366"/>
      <c r="H6" s="366"/>
      <c r="I6" s="366"/>
      <c r="J6" s="366"/>
      <c r="K6" s="366"/>
      <c r="L6" s="366"/>
      <c r="M6" s="366"/>
      <c r="N6" s="366"/>
      <c r="O6" s="366"/>
      <c r="P6" s="366"/>
      <c r="Q6" s="367"/>
      <c r="R6" s="4"/>
    </row>
    <row r="7" spans="1:18" ht="14.5" customHeight="1" x14ac:dyDescent="0.35">
      <c r="A7" s="4"/>
      <c r="B7" s="10"/>
      <c r="C7" s="3"/>
      <c r="D7" s="3"/>
      <c r="E7" s="366"/>
      <c r="F7" s="366"/>
      <c r="G7" s="366"/>
      <c r="H7" s="366"/>
      <c r="I7" s="366"/>
      <c r="J7" s="366"/>
      <c r="K7" s="366"/>
      <c r="L7" s="366"/>
      <c r="M7" s="366"/>
      <c r="N7" s="366"/>
      <c r="O7" s="366"/>
      <c r="P7" s="366"/>
      <c r="Q7" s="367"/>
      <c r="R7" s="4"/>
    </row>
    <row r="8" spans="1:18" ht="15" customHeight="1" thickBot="1" x14ac:dyDescent="0.4">
      <c r="A8" s="4"/>
      <c r="B8" s="11"/>
      <c r="C8" s="12"/>
      <c r="D8" s="12"/>
      <c r="E8" s="368"/>
      <c r="F8" s="368"/>
      <c r="G8" s="368"/>
      <c r="H8" s="368"/>
      <c r="I8" s="368"/>
      <c r="J8" s="368"/>
      <c r="K8" s="368"/>
      <c r="L8" s="368"/>
      <c r="M8" s="368"/>
      <c r="N8" s="368"/>
      <c r="O8" s="368"/>
      <c r="P8" s="368"/>
      <c r="Q8" s="369"/>
      <c r="R8" s="4"/>
    </row>
    <row r="9" spans="1:18" x14ac:dyDescent="0.35">
      <c r="A9" s="4"/>
      <c r="B9" s="4"/>
      <c r="C9" s="4"/>
      <c r="D9" s="4"/>
      <c r="E9" s="4"/>
      <c r="F9" s="4"/>
      <c r="G9" s="4"/>
      <c r="H9" s="4"/>
      <c r="I9" s="4"/>
      <c r="J9" s="4"/>
      <c r="K9" s="4"/>
      <c r="L9" s="4"/>
      <c r="M9" s="4"/>
      <c r="N9" s="4"/>
      <c r="O9" s="4"/>
      <c r="P9" s="6"/>
      <c r="Q9" s="4"/>
      <c r="R9" s="4"/>
    </row>
    <row r="10" spans="1:18" ht="21" x14ac:dyDescent="0.5">
      <c r="A10" s="4"/>
      <c r="B10" s="16" t="s">
        <v>762</v>
      </c>
      <c r="C10" s="5"/>
      <c r="D10" s="14"/>
      <c r="E10" s="14"/>
      <c r="F10" s="14"/>
      <c r="G10" s="14"/>
      <c r="H10" s="14"/>
      <c r="I10" s="14"/>
      <c r="J10" s="14"/>
      <c r="K10" s="14"/>
      <c r="L10" s="14"/>
      <c r="M10" s="14"/>
      <c r="N10" s="14"/>
      <c r="O10" s="14"/>
      <c r="P10" s="6"/>
      <c r="Q10" s="4"/>
      <c r="R10" s="4"/>
    </row>
    <row r="11" spans="1:18" ht="14" customHeight="1" x14ac:dyDescent="0.35">
      <c r="A11" s="4"/>
      <c r="B11" s="375" t="s">
        <v>763</v>
      </c>
      <c r="C11" s="375"/>
      <c r="D11" s="375"/>
      <c r="E11" s="375"/>
      <c r="F11" s="375"/>
      <c r="G11" s="375"/>
      <c r="H11" s="375"/>
      <c r="I11" s="375"/>
      <c r="J11" s="375"/>
      <c r="K11" s="375"/>
      <c r="L11" s="375"/>
      <c r="M11" s="375"/>
      <c r="N11" s="375"/>
      <c r="O11" s="375"/>
      <c r="P11" s="375"/>
      <c r="Q11" s="375"/>
      <c r="R11" s="4"/>
    </row>
    <row r="12" spans="1:18" ht="14" customHeight="1" x14ac:dyDescent="0.35">
      <c r="A12" s="4"/>
      <c r="B12" s="375"/>
      <c r="C12" s="375"/>
      <c r="D12" s="375"/>
      <c r="E12" s="375"/>
      <c r="F12" s="375"/>
      <c r="G12" s="375"/>
      <c r="H12" s="375"/>
      <c r="I12" s="375"/>
      <c r="J12" s="375"/>
      <c r="K12" s="375"/>
      <c r="L12" s="375"/>
      <c r="M12" s="375"/>
      <c r="N12" s="375"/>
      <c r="O12" s="375"/>
      <c r="P12" s="375"/>
      <c r="Q12" s="375"/>
      <c r="R12" s="4"/>
    </row>
    <row r="13" spans="1:18" x14ac:dyDescent="0.35">
      <c r="A13" s="4"/>
      <c r="B13" s="375"/>
      <c r="C13" s="375"/>
      <c r="D13" s="375"/>
      <c r="E13" s="375"/>
      <c r="F13" s="375"/>
      <c r="G13" s="375"/>
      <c r="H13" s="375"/>
      <c r="I13" s="375"/>
      <c r="J13" s="375"/>
      <c r="K13" s="375"/>
      <c r="L13" s="375"/>
      <c r="M13" s="375"/>
      <c r="N13" s="375"/>
      <c r="O13" s="375"/>
      <c r="P13" s="375"/>
      <c r="Q13" s="375"/>
      <c r="R13" s="4"/>
    </row>
    <row r="14" spans="1:18" x14ac:dyDescent="0.35">
      <c r="A14" s="4"/>
      <c r="B14" s="375"/>
      <c r="C14" s="375"/>
      <c r="D14" s="375"/>
      <c r="E14" s="375"/>
      <c r="F14" s="375"/>
      <c r="G14" s="375"/>
      <c r="H14" s="375"/>
      <c r="I14" s="375"/>
      <c r="J14" s="375"/>
      <c r="K14" s="375"/>
      <c r="L14" s="375"/>
      <c r="M14" s="375"/>
      <c r="N14" s="375"/>
      <c r="O14" s="375"/>
      <c r="P14" s="375"/>
      <c r="Q14" s="375"/>
      <c r="R14" s="4"/>
    </row>
    <row r="15" spans="1:18" ht="7.5" customHeight="1" x14ac:dyDescent="0.35">
      <c r="A15" s="4"/>
      <c r="B15" s="375"/>
      <c r="C15" s="375"/>
      <c r="D15" s="375"/>
      <c r="E15" s="375"/>
      <c r="F15" s="375"/>
      <c r="G15" s="375"/>
      <c r="H15" s="375"/>
      <c r="I15" s="375"/>
      <c r="J15" s="375"/>
      <c r="K15" s="375"/>
      <c r="L15" s="375"/>
      <c r="M15" s="375"/>
      <c r="N15" s="375"/>
      <c r="O15" s="375"/>
      <c r="P15" s="375"/>
      <c r="Q15" s="375"/>
      <c r="R15" s="4"/>
    </row>
    <row r="16" spans="1:18" x14ac:dyDescent="0.35">
      <c r="A16" s="4"/>
      <c r="B16" s="197"/>
      <c r="C16" s="197"/>
      <c r="D16" s="197"/>
      <c r="E16" s="197"/>
      <c r="F16" s="197"/>
      <c r="G16" s="197"/>
      <c r="H16" s="197"/>
      <c r="I16" s="197"/>
      <c r="J16" s="197"/>
      <c r="K16" s="197"/>
      <c r="L16" s="197"/>
      <c r="M16" s="197"/>
      <c r="N16" s="197"/>
      <c r="O16" s="197"/>
      <c r="P16" s="197"/>
      <c r="Q16" s="197"/>
      <c r="R16" s="4"/>
    </row>
    <row r="17" spans="1:18" x14ac:dyDescent="0.35">
      <c r="A17" s="4"/>
      <c r="B17" s="375" t="s">
        <v>764</v>
      </c>
      <c r="C17" s="373"/>
      <c r="D17" s="373"/>
      <c r="E17" s="373"/>
      <c r="F17" s="373"/>
      <c r="G17" s="373"/>
      <c r="H17" s="373"/>
      <c r="I17" s="373"/>
      <c r="J17" s="373"/>
      <c r="K17" s="373"/>
      <c r="L17" s="373"/>
      <c r="M17" s="373"/>
      <c r="N17" s="373"/>
      <c r="O17" s="373"/>
      <c r="P17" s="373"/>
      <c r="Q17" s="373"/>
      <c r="R17" s="4"/>
    </row>
    <row r="18" spans="1:18" x14ac:dyDescent="0.35">
      <c r="A18" s="4"/>
      <c r="B18" s="373"/>
      <c r="C18" s="373"/>
      <c r="D18" s="373"/>
      <c r="E18" s="373"/>
      <c r="F18" s="373"/>
      <c r="G18" s="373"/>
      <c r="H18" s="373"/>
      <c r="I18" s="373"/>
      <c r="J18" s="373"/>
      <c r="K18" s="373"/>
      <c r="L18" s="373"/>
      <c r="M18" s="373"/>
      <c r="N18" s="373"/>
      <c r="O18" s="373"/>
      <c r="P18" s="373"/>
      <c r="Q18" s="373"/>
      <c r="R18" s="4"/>
    </row>
    <row r="19" spans="1:18" x14ac:dyDescent="0.35">
      <c r="A19" s="4"/>
      <c r="B19" s="373"/>
      <c r="C19" s="373"/>
      <c r="D19" s="373"/>
      <c r="E19" s="373"/>
      <c r="F19" s="373"/>
      <c r="G19" s="373"/>
      <c r="H19" s="373"/>
      <c r="I19" s="373"/>
      <c r="J19" s="373"/>
      <c r="K19" s="373"/>
      <c r="L19" s="373"/>
      <c r="M19" s="373"/>
      <c r="N19" s="373"/>
      <c r="O19" s="373"/>
      <c r="P19" s="373"/>
      <c r="Q19" s="373"/>
      <c r="R19" s="4"/>
    </row>
    <row r="20" spans="1:18" x14ac:dyDescent="0.35">
      <c r="A20" s="4"/>
      <c r="B20" s="373"/>
      <c r="C20" s="373"/>
      <c r="D20" s="373"/>
      <c r="E20" s="373"/>
      <c r="F20" s="373"/>
      <c r="G20" s="373"/>
      <c r="H20" s="373"/>
      <c r="I20" s="373"/>
      <c r="J20" s="373"/>
      <c r="K20" s="373"/>
      <c r="L20" s="373"/>
      <c r="M20" s="373"/>
      <c r="N20" s="373"/>
      <c r="O20" s="373"/>
      <c r="P20" s="373"/>
      <c r="Q20" s="373"/>
      <c r="R20" s="4"/>
    </row>
    <row r="21" spans="1:18" x14ac:dyDescent="0.35">
      <c r="A21" s="4"/>
      <c r="B21" s="373"/>
      <c r="C21" s="373"/>
      <c r="D21" s="373"/>
      <c r="E21" s="373"/>
      <c r="F21" s="373"/>
      <c r="G21" s="373"/>
      <c r="H21" s="373"/>
      <c r="I21" s="373"/>
      <c r="J21" s="373"/>
      <c r="K21" s="373"/>
      <c r="L21" s="373"/>
      <c r="M21" s="373"/>
      <c r="N21" s="373"/>
      <c r="O21" s="373"/>
      <c r="P21" s="373"/>
      <c r="Q21" s="373"/>
      <c r="R21" s="4"/>
    </row>
    <row r="22" spans="1:18" ht="93.75" customHeight="1" x14ac:dyDescent="0.35">
      <c r="A22" s="4"/>
      <c r="B22" s="373"/>
      <c r="C22" s="373"/>
      <c r="D22" s="373"/>
      <c r="E22" s="373"/>
      <c r="F22" s="373"/>
      <c r="G22" s="373"/>
      <c r="H22" s="373"/>
      <c r="I22" s="373"/>
      <c r="J22" s="373"/>
      <c r="K22" s="373"/>
      <c r="L22" s="373"/>
      <c r="M22" s="373"/>
      <c r="N22" s="373"/>
      <c r="O22" s="373"/>
      <c r="P22" s="373"/>
      <c r="Q22" s="373"/>
      <c r="R22" s="4"/>
    </row>
    <row r="23" spans="1:18" x14ac:dyDescent="0.35">
      <c r="A23" s="4"/>
      <c r="B23" s="198"/>
      <c r="C23" s="198"/>
      <c r="D23" s="198"/>
      <c r="E23" s="198"/>
      <c r="F23" s="198"/>
      <c r="G23" s="198"/>
      <c r="H23" s="198"/>
      <c r="I23" s="198"/>
      <c r="J23" s="198"/>
      <c r="K23" s="198"/>
      <c r="L23" s="198"/>
      <c r="M23" s="198"/>
      <c r="N23" s="198"/>
      <c r="O23" s="198"/>
      <c r="P23" s="198"/>
      <c r="Q23" s="198"/>
      <c r="R23" s="4"/>
    </row>
    <row r="24" spans="1:18" x14ac:dyDescent="0.35">
      <c r="A24" s="4"/>
      <c r="B24" s="375" t="s">
        <v>765</v>
      </c>
      <c r="C24" s="373"/>
      <c r="D24" s="373"/>
      <c r="E24" s="373"/>
      <c r="F24" s="373"/>
      <c r="G24" s="373"/>
      <c r="H24" s="373"/>
      <c r="I24" s="373"/>
      <c r="J24" s="373"/>
      <c r="K24" s="373"/>
      <c r="L24" s="373"/>
      <c r="M24" s="373"/>
      <c r="N24" s="373"/>
      <c r="O24" s="373"/>
      <c r="P24" s="373"/>
      <c r="Q24" s="373"/>
      <c r="R24" s="4"/>
    </row>
    <row r="25" spans="1:18" x14ac:dyDescent="0.35">
      <c r="A25" s="4"/>
      <c r="B25" s="373"/>
      <c r="C25" s="373"/>
      <c r="D25" s="373"/>
      <c r="E25" s="373"/>
      <c r="F25" s="373"/>
      <c r="G25" s="373"/>
      <c r="H25" s="373"/>
      <c r="I25" s="373"/>
      <c r="J25" s="373"/>
      <c r="K25" s="373"/>
      <c r="L25" s="373"/>
      <c r="M25" s="373"/>
      <c r="N25" s="373"/>
      <c r="O25" s="373"/>
      <c r="P25" s="373"/>
      <c r="Q25" s="373"/>
      <c r="R25" s="4"/>
    </row>
    <row r="26" spans="1:18" ht="52.5" customHeight="1" x14ac:dyDescent="0.35">
      <c r="A26" s="4"/>
      <c r="B26" s="373"/>
      <c r="C26" s="373"/>
      <c r="D26" s="373"/>
      <c r="E26" s="373"/>
      <c r="F26" s="373"/>
      <c r="G26" s="373"/>
      <c r="H26" s="373"/>
      <c r="I26" s="373"/>
      <c r="J26" s="373"/>
      <c r="K26" s="373"/>
      <c r="L26" s="373"/>
      <c r="M26" s="373"/>
      <c r="N26" s="373"/>
      <c r="O26" s="373"/>
      <c r="P26" s="373"/>
      <c r="Q26" s="373"/>
      <c r="R26" s="4"/>
    </row>
    <row r="27" spans="1:18" x14ac:dyDescent="0.35">
      <c r="A27" s="4"/>
      <c r="B27" s="198"/>
      <c r="C27" s="198"/>
      <c r="D27" s="198"/>
      <c r="E27" s="198"/>
      <c r="F27" s="198"/>
      <c r="G27" s="198"/>
      <c r="H27" s="198"/>
      <c r="I27" s="198"/>
      <c r="J27" s="198"/>
      <c r="K27" s="198"/>
      <c r="L27" s="198"/>
      <c r="M27" s="198"/>
      <c r="N27" s="198"/>
      <c r="O27" s="198"/>
      <c r="P27" s="198"/>
      <c r="Q27" s="198"/>
      <c r="R27" s="4"/>
    </row>
    <row r="28" spans="1:18" x14ac:dyDescent="0.35">
      <c r="A28" s="4"/>
      <c r="B28" s="375" t="s">
        <v>766</v>
      </c>
      <c r="C28" s="373"/>
      <c r="D28" s="373"/>
      <c r="E28" s="373"/>
      <c r="F28" s="373"/>
      <c r="G28" s="373"/>
      <c r="H28" s="373"/>
      <c r="I28" s="373"/>
      <c r="J28" s="373"/>
      <c r="K28" s="373"/>
      <c r="L28" s="373"/>
      <c r="M28" s="373"/>
      <c r="N28" s="373"/>
      <c r="O28" s="373"/>
      <c r="P28" s="373"/>
      <c r="Q28" s="373"/>
      <c r="R28" s="4"/>
    </row>
    <row r="29" spans="1:18" x14ac:dyDescent="0.35">
      <c r="A29" s="4"/>
      <c r="B29" s="373"/>
      <c r="C29" s="373"/>
      <c r="D29" s="373"/>
      <c r="E29" s="373"/>
      <c r="F29" s="373"/>
      <c r="G29" s="373"/>
      <c r="H29" s="373"/>
      <c r="I29" s="373"/>
      <c r="J29" s="373"/>
      <c r="K29" s="373"/>
      <c r="L29" s="373"/>
      <c r="M29" s="373"/>
      <c r="N29" s="373"/>
      <c r="O29" s="373"/>
      <c r="P29" s="373"/>
      <c r="Q29" s="373"/>
      <c r="R29" s="4"/>
    </row>
    <row r="30" spans="1:18" x14ac:dyDescent="0.35">
      <c r="A30" s="4"/>
      <c r="B30" s="373"/>
      <c r="C30" s="373"/>
      <c r="D30" s="373"/>
      <c r="E30" s="373"/>
      <c r="F30" s="373"/>
      <c r="G30" s="373"/>
      <c r="H30" s="373"/>
      <c r="I30" s="373"/>
      <c r="J30" s="373"/>
      <c r="K30" s="373"/>
      <c r="L30" s="373"/>
      <c r="M30" s="373"/>
      <c r="N30" s="373"/>
      <c r="O30" s="373"/>
      <c r="P30" s="373"/>
      <c r="Q30" s="373"/>
      <c r="R30" s="4"/>
    </row>
    <row r="31" spans="1:18" ht="38" customHeight="1" x14ac:dyDescent="0.35">
      <c r="A31" s="4"/>
      <c r="B31" s="373"/>
      <c r="C31" s="373"/>
      <c r="D31" s="373"/>
      <c r="E31" s="373"/>
      <c r="F31" s="373"/>
      <c r="G31" s="373"/>
      <c r="H31" s="373"/>
      <c r="I31" s="373"/>
      <c r="J31" s="373"/>
      <c r="K31" s="373"/>
      <c r="L31" s="373"/>
      <c r="M31" s="373"/>
      <c r="N31" s="373"/>
      <c r="O31" s="373"/>
      <c r="P31" s="373"/>
      <c r="Q31" s="373"/>
      <c r="R31" s="4"/>
    </row>
    <row r="32" spans="1:18" x14ac:dyDescent="0.35">
      <c r="A32" s="4"/>
      <c r="B32" s="4"/>
      <c r="C32" s="14"/>
      <c r="D32" s="14"/>
      <c r="E32" s="14"/>
      <c r="F32" s="14"/>
      <c r="G32" s="14"/>
      <c r="H32" s="14"/>
      <c r="I32" s="14"/>
      <c r="J32" s="14"/>
      <c r="K32" s="14"/>
      <c r="L32" s="14"/>
      <c r="M32" s="14"/>
      <c r="N32" s="14"/>
      <c r="O32" s="14"/>
      <c r="P32" s="14"/>
      <c r="Q32" s="4"/>
      <c r="R32" s="4"/>
    </row>
    <row r="33" spans="1:18" x14ac:dyDescent="0.35">
      <c r="A33" s="4"/>
      <c r="B33" s="376" t="s">
        <v>767</v>
      </c>
      <c r="C33" s="377"/>
      <c r="D33" s="377"/>
      <c r="E33" s="377"/>
      <c r="F33" s="377"/>
      <c r="G33" s="377"/>
      <c r="H33" s="377"/>
      <c r="I33" s="377"/>
      <c r="J33" s="377"/>
      <c r="K33" s="377"/>
      <c r="L33" s="377"/>
      <c r="M33" s="377"/>
      <c r="N33" s="377"/>
      <c r="O33" s="377"/>
      <c r="P33" s="377"/>
      <c r="Q33" s="377"/>
      <c r="R33" s="4"/>
    </row>
    <row r="34" spans="1:18" x14ac:dyDescent="0.35">
      <c r="A34" s="4"/>
      <c r="B34" s="377"/>
      <c r="C34" s="377"/>
      <c r="D34" s="377"/>
      <c r="E34" s="377"/>
      <c r="F34" s="377"/>
      <c r="G34" s="377"/>
      <c r="H34" s="377"/>
      <c r="I34" s="377"/>
      <c r="J34" s="377"/>
      <c r="K34" s="377"/>
      <c r="L34" s="377"/>
      <c r="M34" s="377"/>
      <c r="N34" s="377"/>
      <c r="O34" s="377"/>
      <c r="P34" s="377"/>
      <c r="Q34" s="377"/>
      <c r="R34" s="4"/>
    </row>
    <row r="35" spans="1:18" x14ac:dyDescent="0.35">
      <c r="A35" s="4"/>
      <c r="B35" s="377"/>
      <c r="C35" s="377"/>
      <c r="D35" s="377"/>
      <c r="E35" s="377"/>
      <c r="F35" s="377"/>
      <c r="G35" s="377"/>
      <c r="H35" s="377"/>
      <c r="I35" s="377"/>
      <c r="J35" s="377"/>
      <c r="K35" s="377"/>
      <c r="L35" s="377"/>
      <c r="M35" s="377"/>
      <c r="N35" s="377"/>
      <c r="O35" s="377"/>
      <c r="P35" s="377"/>
      <c r="Q35" s="377"/>
      <c r="R35" s="4"/>
    </row>
    <row r="36" spans="1:18" x14ac:dyDescent="0.35">
      <c r="A36" s="4"/>
      <c r="B36" s="377"/>
      <c r="C36" s="377"/>
      <c r="D36" s="377"/>
      <c r="E36" s="377"/>
      <c r="F36" s="377"/>
      <c r="G36" s="377"/>
      <c r="H36" s="377"/>
      <c r="I36" s="377"/>
      <c r="J36" s="377"/>
      <c r="K36" s="377"/>
      <c r="L36" s="377"/>
      <c r="M36" s="377"/>
      <c r="N36" s="377"/>
      <c r="O36" s="377"/>
      <c r="P36" s="377"/>
      <c r="Q36" s="377"/>
      <c r="R36" s="4"/>
    </row>
    <row r="37" spans="1:18" x14ac:dyDescent="0.35">
      <c r="A37" s="4"/>
      <c r="B37" s="4"/>
      <c r="C37" s="14"/>
      <c r="D37" s="14"/>
      <c r="E37" s="14"/>
      <c r="F37" s="14"/>
      <c r="G37" s="14"/>
      <c r="H37" s="14"/>
      <c r="I37" s="14"/>
      <c r="J37" s="14"/>
      <c r="K37" s="14"/>
      <c r="L37" s="14"/>
      <c r="M37" s="14"/>
      <c r="N37" s="14"/>
      <c r="O37" s="14"/>
      <c r="P37" s="14"/>
      <c r="Q37" s="4"/>
      <c r="R37" s="4"/>
    </row>
    <row r="38" spans="1:18" x14ac:dyDescent="0.35">
      <c r="A38" s="4"/>
      <c r="B38" s="15"/>
      <c r="C38" s="15"/>
      <c r="D38" s="15"/>
      <c r="E38" s="15"/>
      <c r="F38" s="15"/>
      <c r="G38" s="15"/>
      <c r="H38" s="15"/>
      <c r="I38" s="15"/>
      <c r="J38" s="15"/>
      <c r="K38" s="15"/>
      <c r="L38" s="15"/>
      <c r="M38" s="15"/>
      <c r="N38" s="15"/>
      <c r="O38" s="15"/>
      <c r="P38" s="15"/>
      <c r="Q38" s="15"/>
      <c r="R38" s="4"/>
    </row>
    <row r="39" spans="1:18" x14ac:dyDescent="0.35">
      <c r="A39" s="4"/>
      <c r="B39" s="1"/>
      <c r="C39" s="1"/>
      <c r="D39" s="1"/>
      <c r="E39" s="1"/>
      <c r="F39" s="1"/>
      <c r="G39" s="1"/>
      <c r="H39" s="1"/>
      <c r="I39" s="1"/>
      <c r="J39" s="1"/>
      <c r="K39" s="1"/>
      <c r="L39" s="1"/>
      <c r="M39" s="1"/>
      <c r="N39" s="1"/>
      <c r="O39" s="1"/>
      <c r="P39" s="7"/>
      <c r="Q39" s="1"/>
      <c r="R39" s="4"/>
    </row>
    <row r="40" spans="1:18" x14ac:dyDescent="0.35">
      <c r="A40" s="4"/>
      <c r="B40" s="1"/>
      <c r="C40" s="1"/>
      <c r="D40" s="1"/>
      <c r="E40" s="1"/>
      <c r="F40" s="1"/>
      <c r="G40" s="1"/>
      <c r="H40" s="1"/>
      <c r="I40" s="1"/>
      <c r="J40" s="1"/>
      <c r="K40" s="1"/>
      <c r="L40" s="1"/>
      <c r="M40" s="1"/>
      <c r="N40" s="1"/>
      <c r="O40" s="1"/>
      <c r="P40" s="7"/>
      <c r="Q40" s="1"/>
      <c r="R40" s="4"/>
    </row>
    <row r="41" spans="1:18" x14ac:dyDescent="0.35">
      <c r="A41" s="4"/>
      <c r="B41" s="1"/>
      <c r="C41" s="1"/>
      <c r="D41" s="1"/>
      <c r="E41" s="1"/>
      <c r="F41" s="1"/>
      <c r="G41" s="1"/>
      <c r="H41" s="1"/>
      <c r="I41" s="1"/>
      <c r="J41" s="1"/>
      <c r="K41" s="1"/>
      <c r="L41" s="1"/>
      <c r="M41" s="1"/>
      <c r="N41" s="1"/>
      <c r="O41" s="1"/>
      <c r="P41" s="7"/>
      <c r="Q41" s="1"/>
      <c r="R41" s="4"/>
    </row>
    <row r="42" spans="1:18" x14ac:dyDescent="0.35">
      <c r="A42" s="4"/>
      <c r="B42" s="1"/>
      <c r="C42" s="1"/>
      <c r="D42" s="1"/>
      <c r="E42" s="1"/>
      <c r="F42" s="1"/>
      <c r="G42" s="1"/>
      <c r="H42" s="1"/>
      <c r="I42" s="1"/>
      <c r="J42" s="1"/>
      <c r="K42" s="1"/>
      <c r="L42" s="1"/>
      <c r="M42" s="1"/>
      <c r="N42" s="1"/>
      <c r="O42" s="1"/>
      <c r="P42" s="7"/>
      <c r="Q42" s="1"/>
      <c r="R42" s="4"/>
    </row>
    <row r="43" spans="1:18" x14ac:dyDescent="0.35">
      <c r="A43" s="4"/>
      <c r="B43" s="1"/>
      <c r="C43" s="1"/>
      <c r="D43" s="1"/>
      <c r="E43" s="1"/>
      <c r="F43" s="1"/>
      <c r="G43" s="1"/>
      <c r="H43" s="1"/>
      <c r="I43" s="1"/>
      <c r="J43" s="1"/>
      <c r="K43" s="1"/>
      <c r="L43" s="1"/>
      <c r="M43" s="1"/>
      <c r="N43" s="1"/>
      <c r="O43" s="1"/>
      <c r="P43" s="7"/>
      <c r="Q43" s="1"/>
      <c r="R43" s="4"/>
    </row>
    <row r="44" spans="1:18" x14ac:dyDescent="0.35">
      <c r="A44" s="4"/>
      <c r="B44" s="1"/>
      <c r="C44" s="1"/>
      <c r="D44" s="1"/>
      <c r="E44" s="1"/>
      <c r="F44" s="1"/>
      <c r="G44" s="1"/>
      <c r="H44" s="1"/>
      <c r="I44" s="1"/>
      <c r="J44" s="1"/>
      <c r="K44" s="1"/>
      <c r="L44" s="1"/>
      <c r="M44" s="1"/>
      <c r="N44" s="1"/>
      <c r="O44" s="1"/>
      <c r="P44" s="7"/>
      <c r="Q44" s="1"/>
      <c r="R44" s="4"/>
    </row>
    <row r="45" spans="1:18" x14ac:dyDescent="0.35">
      <c r="A45" s="4"/>
      <c r="B45" s="1"/>
      <c r="C45" s="1"/>
      <c r="D45" s="1"/>
      <c r="E45" s="1"/>
      <c r="F45" s="1"/>
      <c r="G45" s="1"/>
      <c r="H45" s="1"/>
      <c r="I45" s="1"/>
      <c r="J45" s="1"/>
      <c r="K45" s="1"/>
      <c r="L45" s="1"/>
      <c r="M45" s="1"/>
      <c r="N45" s="1"/>
      <c r="O45" s="1"/>
      <c r="P45" s="7"/>
      <c r="Q45" s="1"/>
      <c r="R45" s="4"/>
    </row>
    <row r="46" spans="1:18" x14ac:dyDescent="0.35">
      <c r="A46" s="4"/>
      <c r="B46" s="1"/>
      <c r="C46" s="1"/>
      <c r="D46" s="1"/>
      <c r="E46" s="1"/>
      <c r="F46" s="1"/>
      <c r="G46" s="1"/>
      <c r="H46" s="1"/>
      <c r="I46" s="1"/>
      <c r="J46" s="1"/>
      <c r="K46" s="1"/>
      <c r="L46" s="1"/>
      <c r="M46" s="1"/>
      <c r="N46" s="1"/>
      <c r="O46" s="1"/>
      <c r="P46" s="7"/>
      <c r="Q46" s="1"/>
      <c r="R46" s="4"/>
    </row>
    <row r="47" spans="1:18" x14ac:dyDescent="0.35">
      <c r="A47" s="4"/>
      <c r="B47" s="1"/>
      <c r="C47" s="1"/>
      <c r="D47" s="1"/>
      <c r="E47" s="1"/>
      <c r="F47" s="1"/>
      <c r="G47" s="1"/>
      <c r="H47" s="1"/>
      <c r="I47" s="1"/>
      <c r="J47" s="1"/>
      <c r="K47" s="1"/>
      <c r="L47" s="1"/>
      <c r="M47" s="1"/>
      <c r="N47" s="1"/>
      <c r="O47" s="1"/>
      <c r="P47" s="7"/>
      <c r="Q47" s="1"/>
      <c r="R47" s="4"/>
    </row>
    <row r="48" spans="1:18" x14ac:dyDescent="0.35">
      <c r="A48" s="4"/>
      <c r="B48" s="1"/>
      <c r="C48" s="1"/>
      <c r="D48" s="1"/>
      <c r="E48" s="1"/>
      <c r="F48" s="1"/>
      <c r="G48" s="1"/>
      <c r="H48" s="1"/>
      <c r="I48" s="1"/>
      <c r="J48" s="1"/>
      <c r="K48" s="1"/>
      <c r="L48" s="1"/>
      <c r="M48" s="1"/>
      <c r="N48" s="1"/>
      <c r="O48" s="1"/>
      <c r="P48" s="7"/>
      <c r="Q48" s="1"/>
      <c r="R48" s="4"/>
    </row>
    <row r="49" spans="1:18" x14ac:dyDescent="0.35">
      <c r="A49" s="4"/>
      <c r="B49" s="1"/>
      <c r="C49" s="1"/>
      <c r="D49" s="1"/>
      <c r="E49" s="1"/>
      <c r="F49" s="1"/>
      <c r="G49" s="1"/>
      <c r="H49" s="1"/>
      <c r="I49" s="1"/>
      <c r="J49" s="1"/>
      <c r="K49" s="1"/>
      <c r="L49" s="1"/>
      <c r="M49" s="1"/>
      <c r="N49" s="1"/>
      <c r="O49" s="1"/>
      <c r="P49" s="7"/>
      <c r="Q49" s="1"/>
      <c r="R49" s="4"/>
    </row>
    <row r="50" spans="1:18" x14ac:dyDescent="0.35">
      <c r="A50" s="4"/>
      <c r="B50" s="1"/>
      <c r="C50" s="1"/>
      <c r="D50" s="1"/>
      <c r="E50" s="1"/>
      <c r="F50" s="1"/>
      <c r="G50" s="1"/>
      <c r="H50" s="1"/>
      <c r="I50" s="1"/>
      <c r="J50" s="1"/>
      <c r="K50" s="1"/>
      <c r="L50" s="1"/>
      <c r="M50" s="1"/>
      <c r="N50" s="1"/>
      <c r="O50" s="1"/>
      <c r="P50" s="7"/>
      <c r="Q50" s="1"/>
      <c r="R50" s="4"/>
    </row>
    <row r="51" spans="1:18" x14ac:dyDescent="0.35">
      <c r="A51" s="4"/>
      <c r="B51" s="1"/>
      <c r="C51" s="1"/>
      <c r="D51" s="1"/>
      <c r="E51" s="1"/>
      <c r="F51" s="1"/>
      <c r="G51" s="1"/>
      <c r="H51" s="1"/>
      <c r="I51" s="1"/>
      <c r="J51" s="1"/>
      <c r="K51" s="1"/>
      <c r="L51" s="1"/>
      <c r="M51" s="1"/>
      <c r="N51" s="1"/>
      <c r="O51" s="1"/>
      <c r="P51" s="7"/>
      <c r="Q51" s="1"/>
      <c r="R51" s="4"/>
    </row>
    <row r="52" spans="1:18" x14ac:dyDescent="0.35">
      <c r="A52" s="4"/>
      <c r="B52" s="1"/>
      <c r="C52" s="1"/>
      <c r="D52" s="1"/>
      <c r="E52" s="1"/>
      <c r="F52" s="1"/>
      <c r="G52" s="1"/>
      <c r="H52" s="1"/>
      <c r="I52" s="1"/>
      <c r="J52" s="1"/>
      <c r="K52" s="1"/>
      <c r="L52" s="1"/>
      <c r="M52" s="1"/>
      <c r="N52" s="1"/>
      <c r="O52" s="1"/>
      <c r="P52" s="7"/>
      <c r="Q52" s="1"/>
      <c r="R52" s="4"/>
    </row>
    <row r="53" spans="1:18" x14ac:dyDescent="0.35">
      <c r="A53" s="4"/>
      <c r="B53" s="1"/>
      <c r="C53" s="1"/>
      <c r="D53" s="1"/>
      <c r="E53" s="1"/>
      <c r="F53" s="1"/>
      <c r="G53" s="1"/>
      <c r="H53" s="1"/>
      <c r="I53" s="1"/>
      <c r="J53" s="1"/>
      <c r="K53" s="1"/>
      <c r="L53" s="1"/>
      <c r="M53" s="1"/>
      <c r="N53" s="1"/>
      <c r="O53" s="1"/>
      <c r="P53" s="7"/>
      <c r="Q53" s="1"/>
      <c r="R53" s="4"/>
    </row>
    <row r="54" spans="1:18" x14ac:dyDescent="0.35">
      <c r="A54" s="4"/>
      <c r="B54" s="1"/>
      <c r="C54" s="1"/>
      <c r="D54" s="1"/>
      <c r="E54" s="1"/>
      <c r="F54" s="1"/>
      <c r="G54" s="1"/>
      <c r="H54" s="1"/>
      <c r="I54" s="1"/>
      <c r="J54" s="1"/>
      <c r="K54" s="1"/>
      <c r="L54" s="1"/>
      <c r="M54" s="1"/>
      <c r="N54" s="1"/>
      <c r="O54" s="1"/>
      <c r="P54" s="7"/>
      <c r="Q54" s="1"/>
      <c r="R54" s="4"/>
    </row>
    <row r="55" spans="1:18" x14ac:dyDescent="0.35">
      <c r="A55" s="4"/>
      <c r="B55" s="1"/>
      <c r="C55" s="1"/>
      <c r="D55" s="1"/>
      <c r="E55" s="1"/>
      <c r="F55" s="1"/>
      <c r="G55" s="1"/>
      <c r="H55" s="1"/>
      <c r="I55" s="1"/>
      <c r="J55" s="1"/>
      <c r="K55" s="1"/>
      <c r="L55" s="1"/>
      <c r="M55" s="1"/>
      <c r="N55" s="1"/>
      <c r="O55" s="1"/>
      <c r="P55" s="7"/>
      <c r="Q55" s="1"/>
      <c r="R55" s="4"/>
    </row>
    <row r="56" spans="1:18" x14ac:dyDescent="0.35">
      <c r="A56" s="4"/>
      <c r="B56" s="1"/>
      <c r="C56" s="1"/>
      <c r="D56" s="1"/>
      <c r="E56" s="1"/>
      <c r="F56" s="1"/>
      <c r="G56" s="1"/>
      <c r="H56" s="1"/>
      <c r="I56" s="1"/>
      <c r="J56" s="1"/>
      <c r="K56" s="1"/>
      <c r="L56" s="1"/>
      <c r="M56" s="1"/>
      <c r="N56" s="1"/>
      <c r="O56" s="1"/>
      <c r="P56" s="7"/>
      <c r="Q56" s="1"/>
      <c r="R56" s="4"/>
    </row>
    <row r="57" spans="1:18" x14ac:dyDescent="0.35">
      <c r="A57" s="4"/>
      <c r="B57" s="1"/>
      <c r="C57" s="1"/>
      <c r="D57" s="1"/>
      <c r="E57" s="1"/>
      <c r="F57" s="1"/>
      <c r="G57" s="1"/>
      <c r="H57" s="1"/>
      <c r="I57" s="1"/>
      <c r="J57" s="1"/>
      <c r="K57" s="1"/>
      <c r="L57" s="1"/>
      <c r="M57" s="1"/>
      <c r="N57" s="1"/>
      <c r="O57" s="1"/>
      <c r="P57" s="7"/>
      <c r="Q57" s="1"/>
      <c r="R57" s="4"/>
    </row>
    <row r="58" spans="1:18" x14ac:dyDescent="0.35">
      <c r="A58" s="4"/>
      <c r="B58" s="1"/>
      <c r="C58" s="1"/>
      <c r="D58" s="1"/>
      <c r="E58" s="1"/>
      <c r="F58" s="1"/>
      <c r="G58" s="1"/>
      <c r="H58" s="1"/>
      <c r="I58" s="1"/>
      <c r="J58" s="1"/>
      <c r="K58" s="1"/>
      <c r="L58" s="1"/>
      <c r="M58" s="1"/>
      <c r="N58" s="1"/>
      <c r="O58" s="1"/>
      <c r="P58" s="7"/>
      <c r="Q58" s="1"/>
      <c r="R58" s="4"/>
    </row>
    <row r="59" spans="1:18" x14ac:dyDescent="0.35">
      <c r="A59" s="4"/>
      <c r="B59" s="1"/>
      <c r="C59" s="1"/>
      <c r="D59" s="1"/>
      <c r="E59" s="1"/>
      <c r="F59" s="1"/>
      <c r="G59" s="1"/>
      <c r="H59" s="1"/>
      <c r="I59" s="1"/>
      <c r="J59" s="1"/>
      <c r="K59" s="1"/>
      <c r="L59" s="1"/>
      <c r="M59" s="1"/>
      <c r="N59" s="1"/>
      <c r="O59" s="1"/>
      <c r="P59" s="7"/>
      <c r="Q59" s="1"/>
      <c r="R59" s="4"/>
    </row>
    <row r="60" spans="1:18" x14ac:dyDescent="0.35">
      <c r="A60" s="4"/>
      <c r="B60" s="1"/>
      <c r="C60" s="1"/>
      <c r="D60" s="1"/>
      <c r="E60" s="1"/>
      <c r="F60" s="1"/>
      <c r="G60" s="1"/>
      <c r="H60" s="1"/>
      <c r="I60" s="1"/>
      <c r="J60" s="1"/>
      <c r="K60" s="1"/>
      <c r="L60" s="1"/>
      <c r="M60" s="1"/>
      <c r="N60" s="1"/>
      <c r="O60" s="1"/>
      <c r="P60" s="7"/>
      <c r="Q60" s="1"/>
      <c r="R60" s="4"/>
    </row>
    <row r="61" spans="1:18" x14ac:dyDescent="0.35">
      <c r="A61" s="4"/>
      <c r="B61" s="1"/>
      <c r="C61" s="1"/>
      <c r="D61" s="1"/>
      <c r="E61" s="1"/>
      <c r="F61" s="1"/>
      <c r="G61" s="1"/>
      <c r="H61" s="1"/>
      <c r="I61" s="1"/>
      <c r="J61" s="1"/>
      <c r="K61" s="1"/>
      <c r="L61" s="1"/>
      <c r="M61" s="1"/>
      <c r="N61" s="1"/>
      <c r="O61" s="1"/>
      <c r="P61" s="7"/>
      <c r="Q61" s="1"/>
      <c r="R61" s="4"/>
    </row>
    <row r="62" spans="1:18" x14ac:dyDescent="0.35">
      <c r="A62" s="4"/>
      <c r="B62" s="1"/>
      <c r="C62" s="1"/>
      <c r="D62" s="1"/>
      <c r="E62" s="1"/>
      <c r="F62" s="1"/>
      <c r="G62" s="1"/>
      <c r="H62" s="1"/>
      <c r="I62" s="1"/>
      <c r="J62" s="1"/>
      <c r="K62" s="1"/>
      <c r="L62" s="1"/>
      <c r="M62" s="1"/>
      <c r="N62" s="1"/>
      <c r="O62" s="1"/>
      <c r="P62" s="7"/>
      <c r="Q62" s="1"/>
      <c r="R62" s="4"/>
    </row>
    <row r="63" spans="1:18" x14ac:dyDescent="0.35">
      <c r="A63" s="4"/>
      <c r="B63" s="1"/>
      <c r="C63" s="1"/>
      <c r="D63" s="1"/>
      <c r="E63" s="1"/>
      <c r="F63" s="1"/>
      <c r="G63" s="1"/>
      <c r="H63" s="1"/>
      <c r="I63" s="1"/>
      <c r="J63" s="1"/>
      <c r="K63" s="1"/>
      <c r="L63" s="1"/>
      <c r="M63" s="1"/>
      <c r="N63" s="1"/>
      <c r="O63" s="1"/>
      <c r="P63" s="7"/>
      <c r="Q63" s="1"/>
      <c r="R63" s="4"/>
    </row>
    <row r="64" spans="1:18" x14ac:dyDescent="0.35">
      <c r="A64" s="4"/>
      <c r="B64" s="1"/>
      <c r="C64" s="1"/>
      <c r="D64" s="1"/>
      <c r="E64" s="1"/>
      <c r="F64" s="1"/>
      <c r="G64" s="1"/>
      <c r="H64" s="1"/>
      <c r="I64" s="1"/>
      <c r="J64" s="1"/>
      <c r="K64" s="1"/>
      <c r="L64" s="1"/>
      <c r="M64" s="1"/>
      <c r="N64" s="1"/>
      <c r="O64" s="1"/>
      <c r="P64" s="7"/>
      <c r="Q64" s="1"/>
      <c r="R64" s="4"/>
    </row>
    <row r="65" spans="1:18" x14ac:dyDescent="0.35">
      <c r="A65" s="4"/>
      <c r="B65" s="1"/>
      <c r="C65" s="1"/>
      <c r="D65" s="1"/>
      <c r="E65" s="1"/>
      <c r="F65" s="1"/>
      <c r="G65" s="1"/>
      <c r="H65" s="1"/>
      <c r="I65" s="1"/>
      <c r="J65" s="1"/>
      <c r="K65" s="1"/>
      <c r="L65" s="1"/>
      <c r="M65" s="1"/>
      <c r="N65" s="1"/>
      <c r="O65" s="1"/>
      <c r="P65" s="7"/>
      <c r="Q65" s="1"/>
      <c r="R65" s="4"/>
    </row>
    <row r="66" spans="1:18" x14ac:dyDescent="0.35">
      <c r="A66" s="4"/>
      <c r="B66" s="1"/>
      <c r="C66" s="1"/>
      <c r="D66" s="1"/>
      <c r="E66" s="1"/>
      <c r="F66" s="1"/>
      <c r="G66" s="1"/>
      <c r="H66" s="1"/>
      <c r="I66" s="1"/>
      <c r="J66" s="1"/>
      <c r="K66" s="1"/>
      <c r="L66" s="1"/>
      <c r="M66" s="1"/>
      <c r="N66" s="1"/>
      <c r="O66" s="1"/>
      <c r="P66" s="7"/>
      <c r="Q66" s="1"/>
      <c r="R66" s="4"/>
    </row>
    <row r="67" spans="1:18" x14ac:dyDescent="0.35">
      <c r="A67" s="4"/>
      <c r="B67" s="1"/>
      <c r="C67" s="1"/>
      <c r="D67" s="1"/>
      <c r="E67" s="1"/>
      <c r="F67" s="1"/>
      <c r="G67" s="1"/>
      <c r="H67" s="1"/>
      <c r="I67" s="1"/>
      <c r="J67" s="1"/>
      <c r="K67" s="1"/>
      <c r="L67" s="1"/>
      <c r="M67" s="1"/>
      <c r="N67" s="1"/>
      <c r="O67" s="1"/>
      <c r="P67" s="7"/>
      <c r="Q67" s="1"/>
      <c r="R67" s="4"/>
    </row>
    <row r="68" spans="1:18" x14ac:dyDescent="0.35">
      <c r="A68" s="4"/>
      <c r="B68" s="1"/>
      <c r="C68" s="1"/>
      <c r="D68" s="1"/>
      <c r="E68" s="1"/>
      <c r="F68" s="1"/>
      <c r="G68" s="1"/>
      <c r="H68" s="1"/>
      <c r="I68" s="1"/>
      <c r="J68" s="1"/>
      <c r="K68" s="1"/>
      <c r="L68" s="1"/>
      <c r="M68" s="1"/>
      <c r="N68" s="1"/>
      <c r="O68" s="1"/>
      <c r="P68" s="7"/>
      <c r="Q68" s="1"/>
      <c r="R68" s="4"/>
    </row>
    <row r="69" spans="1:18" x14ac:dyDescent="0.35">
      <c r="A69" s="4"/>
      <c r="B69" s="1"/>
      <c r="C69" s="1"/>
      <c r="D69" s="1"/>
      <c r="E69" s="1"/>
      <c r="F69" s="1"/>
      <c r="G69" s="1"/>
      <c r="H69" s="1"/>
      <c r="I69" s="1"/>
      <c r="J69" s="1"/>
      <c r="K69" s="1"/>
      <c r="L69" s="1"/>
      <c r="M69" s="1"/>
      <c r="N69" s="1"/>
      <c r="O69" s="1"/>
      <c r="P69" s="7"/>
      <c r="Q69" s="1"/>
      <c r="R69" s="4"/>
    </row>
    <row r="70" spans="1:18" x14ac:dyDescent="0.35">
      <c r="A70" s="4"/>
      <c r="B70" s="1"/>
      <c r="C70" s="1"/>
      <c r="D70" s="1"/>
      <c r="E70" s="1"/>
      <c r="F70" s="1"/>
      <c r="G70" s="1"/>
      <c r="H70" s="1"/>
      <c r="I70" s="1"/>
      <c r="J70" s="1"/>
      <c r="K70" s="1"/>
      <c r="L70" s="1"/>
      <c r="M70" s="1"/>
      <c r="N70" s="1"/>
      <c r="O70" s="1"/>
      <c r="P70" s="7"/>
      <c r="Q70" s="1"/>
      <c r="R70" s="4"/>
    </row>
    <row r="71" spans="1:18" x14ac:dyDescent="0.35">
      <c r="A71" s="4"/>
      <c r="B71" s="1"/>
      <c r="C71" s="1"/>
      <c r="D71" s="1"/>
      <c r="E71" s="1"/>
      <c r="F71" s="1"/>
      <c r="G71" s="1"/>
      <c r="H71" s="1"/>
      <c r="I71" s="1"/>
      <c r="J71" s="1"/>
      <c r="K71" s="1"/>
      <c r="L71" s="1"/>
      <c r="M71" s="1"/>
      <c r="N71" s="1"/>
      <c r="O71" s="1"/>
      <c r="P71" s="7"/>
      <c r="Q71" s="1"/>
      <c r="R71" s="4"/>
    </row>
    <row r="72" spans="1:18" x14ac:dyDescent="0.35">
      <c r="A72" s="4"/>
      <c r="B72" s="195"/>
      <c r="C72" s="195"/>
      <c r="D72" s="195"/>
      <c r="E72" s="195"/>
      <c r="F72" s="195"/>
      <c r="G72" s="195"/>
      <c r="H72" s="195"/>
      <c r="I72" s="195"/>
      <c r="J72" s="195"/>
      <c r="K72" s="195"/>
      <c r="L72" s="195"/>
      <c r="M72" s="195"/>
      <c r="N72" s="195"/>
      <c r="O72" s="195"/>
      <c r="P72" s="196"/>
      <c r="Q72" s="195"/>
      <c r="R72" s="4"/>
    </row>
    <row r="73" spans="1:18" x14ac:dyDescent="0.35">
      <c r="A73" s="4"/>
      <c r="B73" s="375" t="s">
        <v>768</v>
      </c>
      <c r="C73" s="373"/>
      <c r="D73" s="373"/>
      <c r="E73" s="373"/>
      <c r="F73" s="373"/>
      <c r="G73" s="373"/>
      <c r="H73" s="373"/>
      <c r="I73" s="373"/>
      <c r="J73" s="373"/>
      <c r="K73" s="373"/>
      <c r="L73" s="373"/>
      <c r="M73" s="373"/>
      <c r="N73" s="373"/>
      <c r="O73" s="373"/>
      <c r="P73" s="373"/>
      <c r="Q73" s="373"/>
      <c r="R73" s="4"/>
    </row>
    <row r="74" spans="1:18" x14ac:dyDescent="0.35">
      <c r="A74" s="4"/>
      <c r="B74" s="373"/>
      <c r="C74" s="373"/>
      <c r="D74" s="373"/>
      <c r="E74" s="373"/>
      <c r="F74" s="373"/>
      <c r="G74" s="373"/>
      <c r="H74" s="373"/>
      <c r="I74" s="373"/>
      <c r="J74" s="373"/>
      <c r="K74" s="373"/>
      <c r="L74" s="373"/>
      <c r="M74" s="373"/>
      <c r="N74" s="373"/>
      <c r="O74" s="373"/>
      <c r="P74" s="373"/>
      <c r="Q74" s="373"/>
      <c r="R74" s="4"/>
    </row>
    <row r="75" spans="1:18" x14ac:dyDescent="0.35">
      <c r="A75" s="4"/>
      <c r="B75" s="373"/>
      <c r="C75" s="373"/>
      <c r="D75" s="373"/>
      <c r="E75" s="373"/>
      <c r="F75" s="373"/>
      <c r="G75" s="373"/>
      <c r="H75" s="373"/>
      <c r="I75" s="373"/>
      <c r="J75" s="373"/>
      <c r="K75" s="373"/>
      <c r="L75" s="373"/>
      <c r="M75" s="373"/>
      <c r="N75" s="373"/>
      <c r="O75" s="373"/>
      <c r="P75" s="373"/>
      <c r="Q75" s="373"/>
      <c r="R75" s="4"/>
    </row>
    <row r="76" spans="1:18" x14ac:dyDescent="0.35">
      <c r="A76" s="4"/>
      <c r="B76" s="373"/>
      <c r="C76" s="373"/>
      <c r="D76" s="373"/>
      <c r="E76" s="373"/>
      <c r="F76" s="373"/>
      <c r="G76" s="373"/>
      <c r="H76" s="373"/>
      <c r="I76" s="373"/>
      <c r="J76" s="373"/>
      <c r="K76" s="373"/>
      <c r="L76" s="373"/>
      <c r="M76" s="373"/>
      <c r="N76" s="373"/>
      <c r="O76" s="373"/>
      <c r="P76" s="373"/>
      <c r="Q76" s="373"/>
      <c r="R76" s="4"/>
    </row>
    <row r="77" spans="1:18" x14ac:dyDescent="0.35">
      <c r="A77" s="4"/>
      <c r="B77" s="373"/>
      <c r="C77" s="373"/>
      <c r="D77" s="373"/>
      <c r="E77" s="373"/>
      <c r="F77" s="373"/>
      <c r="G77" s="373"/>
      <c r="H77" s="373"/>
      <c r="I77" s="373"/>
      <c r="J77" s="373"/>
      <c r="K77" s="373"/>
      <c r="L77" s="373"/>
      <c r="M77" s="373"/>
      <c r="N77" s="373"/>
      <c r="O77" s="373"/>
      <c r="P77" s="373"/>
      <c r="Q77" s="373"/>
      <c r="R77" s="4"/>
    </row>
    <row r="78" spans="1:18" x14ac:dyDescent="0.35">
      <c r="A78" s="4"/>
      <c r="B78" s="373"/>
      <c r="C78" s="373"/>
      <c r="D78" s="373"/>
      <c r="E78" s="373"/>
      <c r="F78" s="373"/>
      <c r="G78" s="373"/>
      <c r="H78" s="373"/>
      <c r="I78" s="373"/>
      <c r="J78" s="373"/>
      <c r="K78" s="373"/>
      <c r="L78" s="373"/>
      <c r="M78" s="373"/>
      <c r="N78" s="373"/>
      <c r="O78" s="373"/>
      <c r="P78" s="373"/>
      <c r="Q78" s="373"/>
      <c r="R78" s="4"/>
    </row>
    <row r="79" spans="1:18" ht="15.75" customHeight="1" x14ac:dyDescent="0.35">
      <c r="A79" s="4"/>
      <c r="B79" s="373"/>
      <c r="C79" s="373"/>
      <c r="D79" s="373"/>
      <c r="E79" s="373"/>
      <c r="F79" s="373"/>
      <c r="G79" s="373"/>
      <c r="H79" s="373"/>
      <c r="I79" s="373"/>
      <c r="J79" s="373"/>
      <c r="K79" s="373"/>
      <c r="L79" s="373"/>
      <c r="M79" s="373"/>
      <c r="N79" s="373"/>
      <c r="O79" s="373"/>
      <c r="P79" s="373"/>
      <c r="Q79" s="373"/>
      <c r="R79" s="4"/>
    </row>
    <row r="80" spans="1:18" ht="9" customHeight="1" x14ac:dyDescent="0.35">
      <c r="A80" s="4"/>
      <c r="B80" s="373"/>
      <c r="C80" s="373"/>
      <c r="D80" s="373"/>
      <c r="E80" s="373"/>
      <c r="F80" s="373"/>
      <c r="G80" s="373"/>
      <c r="H80" s="373"/>
      <c r="I80" s="373"/>
      <c r="J80" s="373"/>
      <c r="K80" s="373"/>
      <c r="L80" s="373"/>
      <c r="M80" s="373"/>
      <c r="N80" s="373"/>
      <c r="O80" s="373"/>
      <c r="P80" s="373"/>
      <c r="Q80" s="373"/>
      <c r="R80" s="4"/>
    </row>
    <row r="81" spans="1:18" hidden="1" x14ac:dyDescent="0.35">
      <c r="A81" s="4"/>
      <c r="B81" s="373"/>
      <c r="C81" s="373"/>
      <c r="D81" s="373"/>
      <c r="E81" s="373"/>
      <c r="F81" s="373"/>
      <c r="G81" s="373"/>
      <c r="H81" s="373"/>
      <c r="I81" s="373"/>
      <c r="J81" s="373"/>
      <c r="K81" s="373"/>
      <c r="L81" s="373"/>
      <c r="M81" s="373"/>
      <c r="N81" s="373"/>
      <c r="O81" s="373"/>
      <c r="P81" s="373"/>
      <c r="Q81" s="373"/>
      <c r="R81" s="4"/>
    </row>
    <row r="82" spans="1:18" hidden="1" x14ac:dyDescent="0.35">
      <c r="A82" s="4"/>
      <c r="B82" s="373"/>
      <c r="C82" s="373"/>
      <c r="D82" s="373"/>
      <c r="E82" s="373"/>
      <c r="F82" s="373"/>
      <c r="G82" s="373"/>
      <c r="H82" s="373"/>
      <c r="I82" s="373"/>
      <c r="J82" s="373"/>
      <c r="K82" s="373"/>
      <c r="L82" s="373"/>
      <c r="M82" s="373"/>
      <c r="N82" s="373"/>
      <c r="O82" s="373"/>
      <c r="P82" s="373"/>
      <c r="Q82" s="373"/>
      <c r="R82" s="4"/>
    </row>
    <row r="83" spans="1:18" hidden="1" x14ac:dyDescent="0.35">
      <c r="A83" s="4"/>
      <c r="B83" s="373"/>
      <c r="C83" s="373"/>
      <c r="D83" s="373"/>
      <c r="E83" s="373"/>
      <c r="F83" s="373"/>
      <c r="G83" s="373"/>
      <c r="H83" s="373"/>
      <c r="I83" s="373"/>
      <c r="J83" s="373"/>
      <c r="K83" s="373"/>
      <c r="L83" s="373"/>
      <c r="M83" s="373"/>
      <c r="N83" s="373"/>
      <c r="O83" s="373"/>
      <c r="P83" s="373"/>
      <c r="Q83" s="373"/>
      <c r="R83" s="4"/>
    </row>
    <row r="84" spans="1:18" hidden="1" x14ac:dyDescent="0.35">
      <c r="A84" s="4"/>
      <c r="B84" s="373"/>
      <c r="C84" s="373"/>
      <c r="D84" s="373"/>
      <c r="E84" s="373"/>
      <c r="F84" s="373"/>
      <c r="G84" s="373"/>
      <c r="H84" s="373"/>
      <c r="I84" s="373"/>
      <c r="J84" s="373"/>
      <c r="K84" s="373"/>
      <c r="L84" s="373"/>
      <c r="M84" s="373"/>
      <c r="N84" s="373"/>
      <c r="O84" s="373"/>
      <c r="P84" s="373"/>
      <c r="Q84" s="373"/>
      <c r="R84" s="4"/>
    </row>
    <row r="85" spans="1:18" hidden="1" x14ac:dyDescent="0.35">
      <c r="A85" s="4"/>
      <c r="B85" s="373"/>
      <c r="C85" s="373"/>
      <c r="D85" s="373"/>
      <c r="E85" s="373"/>
      <c r="F85" s="373"/>
      <c r="G85" s="373"/>
      <c r="H85" s="373"/>
      <c r="I85" s="373"/>
      <c r="J85" s="373"/>
      <c r="K85" s="373"/>
      <c r="L85" s="373"/>
      <c r="M85" s="373"/>
      <c r="N85" s="373"/>
      <c r="O85" s="373"/>
      <c r="P85" s="373"/>
      <c r="Q85" s="373"/>
      <c r="R85" s="4"/>
    </row>
    <row r="86" spans="1:18" hidden="1" x14ac:dyDescent="0.35">
      <c r="A86" s="4"/>
      <c r="B86" s="373"/>
      <c r="C86" s="373"/>
      <c r="D86" s="373"/>
      <c r="E86" s="373"/>
      <c r="F86" s="373"/>
      <c r="G86" s="373"/>
      <c r="H86" s="373"/>
      <c r="I86" s="373"/>
      <c r="J86" s="373"/>
      <c r="K86" s="373"/>
      <c r="L86" s="373"/>
      <c r="M86" s="373"/>
      <c r="N86" s="373"/>
      <c r="O86" s="373"/>
      <c r="P86" s="373"/>
      <c r="Q86" s="373"/>
      <c r="R86" s="4"/>
    </row>
    <row r="87" spans="1:18" hidden="1" x14ac:dyDescent="0.35">
      <c r="A87" s="4"/>
      <c r="B87" s="373"/>
      <c r="C87" s="373"/>
      <c r="D87" s="373"/>
      <c r="E87" s="373"/>
      <c r="F87" s="373"/>
      <c r="G87" s="373"/>
      <c r="H87" s="373"/>
      <c r="I87" s="373"/>
      <c r="J87" s="373"/>
      <c r="K87" s="373"/>
      <c r="L87" s="373"/>
      <c r="M87" s="373"/>
      <c r="N87" s="373"/>
      <c r="O87" s="373"/>
      <c r="P87" s="373"/>
      <c r="Q87" s="373"/>
      <c r="R87" s="4"/>
    </row>
    <row r="88" spans="1:18" hidden="1" x14ac:dyDescent="0.35">
      <c r="A88" s="4"/>
      <c r="B88" s="373"/>
      <c r="C88" s="373"/>
      <c r="D88" s="373"/>
      <c r="E88" s="373"/>
      <c r="F88" s="373"/>
      <c r="G88" s="373"/>
      <c r="H88" s="373"/>
      <c r="I88" s="373"/>
      <c r="J88" s="373"/>
      <c r="K88" s="373"/>
      <c r="L88" s="373"/>
      <c r="M88" s="373"/>
      <c r="N88" s="373"/>
      <c r="O88" s="373"/>
      <c r="P88" s="373"/>
      <c r="Q88" s="373"/>
      <c r="R88" s="4"/>
    </row>
    <row r="89" spans="1:18" hidden="1" x14ac:dyDescent="0.35">
      <c r="A89" s="4"/>
      <c r="B89" s="373"/>
      <c r="C89" s="373"/>
      <c r="D89" s="373"/>
      <c r="E89" s="373"/>
      <c r="F89" s="373"/>
      <c r="G89" s="373"/>
      <c r="H89" s="373"/>
      <c r="I89" s="373"/>
      <c r="J89" s="373"/>
      <c r="K89" s="373"/>
      <c r="L89" s="373"/>
      <c r="M89" s="373"/>
      <c r="N89" s="373"/>
      <c r="O89" s="373"/>
      <c r="P89" s="373"/>
      <c r="Q89" s="373"/>
      <c r="R89" s="4"/>
    </row>
    <row r="90" spans="1:18" x14ac:dyDescent="0.35">
      <c r="A90" s="4"/>
      <c r="B90" s="4"/>
      <c r="C90" s="4"/>
      <c r="D90" s="4"/>
      <c r="E90" s="4"/>
      <c r="F90" s="4"/>
      <c r="G90" s="4"/>
      <c r="H90" s="4"/>
      <c r="I90" s="4"/>
      <c r="J90" s="4"/>
      <c r="K90" s="4"/>
      <c r="L90" s="4"/>
      <c r="M90" s="4"/>
      <c r="N90" s="4"/>
      <c r="O90" s="4"/>
      <c r="P90" s="6"/>
      <c r="Q90" s="4"/>
      <c r="R90" s="4"/>
    </row>
    <row r="91" spans="1:18" x14ac:dyDescent="0.35">
      <c r="A91" s="4"/>
      <c r="B91" s="4"/>
      <c r="C91" s="4"/>
      <c r="D91" s="4"/>
      <c r="E91" s="4"/>
      <c r="F91" s="4"/>
      <c r="G91" s="4"/>
      <c r="H91" s="4"/>
      <c r="I91" s="4"/>
      <c r="J91" s="4"/>
      <c r="K91" s="4"/>
      <c r="L91" s="4"/>
      <c r="M91" s="4"/>
      <c r="N91" s="4"/>
      <c r="O91" s="4"/>
      <c r="P91" s="6"/>
      <c r="Q91" s="4"/>
      <c r="R91" s="4"/>
    </row>
    <row r="92" spans="1:18" x14ac:dyDescent="0.35">
      <c r="A92" s="4"/>
      <c r="B92" s="4"/>
      <c r="C92" s="4"/>
      <c r="D92" s="4"/>
      <c r="E92" s="4"/>
      <c r="F92" s="4"/>
      <c r="G92" s="4"/>
      <c r="H92" s="4"/>
      <c r="I92" s="4"/>
      <c r="J92" s="4"/>
      <c r="K92" s="4"/>
      <c r="L92" s="4"/>
      <c r="M92" s="4"/>
      <c r="N92" s="4"/>
      <c r="O92" s="4"/>
      <c r="P92" s="6"/>
      <c r="Q92" s="4"/>
      <c r="R92" s="4"/>
    </row>
    <row r="93" spans="1:18" x14ac:dyDescent="0.35">
      <c r="A93" s="4"/>
      <c r="B93" s="4"/>
      <c r="C93" s="4"/>
      <c r="D93" s="4"/>
      <c r="E93" s="4"/>
      <c r="F93" s="4"/>
      <c r="G93" s="4"/>
      <c r="H93" s="4"/>
      <c r="I93" s="4"/>
      <c r="J93" s="4"/>
      <c r="K93" s="4"/>
      <c r="L93" s="4"/>
      <c r="M93" s="4"/>
      <c r="N93" s="4"/>
      <c r="O93" s="4"/>
      <c r="P93" s="6"/>
      <c r="Q93" s="4"/>
      <c r="R93" s="4"/>
    </row>
  </sheetData>
  <sheetProtection algorithmName="SHA-512" hashValue="Ywi0TMETwM9tipfhhVHPfpJ2DfTg7fUt/dJfmoHXT/PunLygouu2dRN4C1jBhQv0pwGMdEv3bpJhUi5Qslh5XQ==" saltValue="Z7+Vjdvk+M/mJtnvYp75JQ==" spinCount="100000" sheet="1" objects="1" scenarios="1"/>
  <mergeCells count="7">
    <mergeCell ref="E2:Q8"/>
    <mergeCell ref="B73:Q89"/>
    <mergeCell ref="B11:Q15"/>
    <mergeCell ref="B17:Q22"/>
    <mergeCell ref="B24:Q26"/>
    <mergeCell ref="B28:Q31"/>
    <mergeCell ref="B33:Q36"/>
  </mergeCells>
  <pageMargins left="0.7" right="0.7" top="0.75" bottom="0.75" header="0.3" footer="0.3"/>
  <pageSetup paperSize="9" orientation="portrait" horizontalDpi="4294967293" vertic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49153" r:id="rId4" name="Button 1">
              <controlPr defaultSize="0" print="0" autoFill="0" autoPict="0" macro="[0]!Gotosummaryschool">
                <anchor moveWithCells="1" sizeWithCells="1">
                  <from>
                    <xdr:col>3</xdr:col>
                    <xdr:colOff>152400</xdr:colOff>
                    <xdr:row>89</xdr:row>
                    <xdr:rowOff>107950</xdr:rowOff>
                  </from>
                  <to>
                    <xdr:col>7</xdr:col>
                    <xdr:colOff>469900</xdr:colOff>
                    <xdr:row>92</xdr:row>
                    <xdr:rowOff>50800</xdr:rowOff>
                  </to>
                </anchor>
              </controlPr>
            </control>
          </mc:Choice>
        </mc:AlternateContent>
        <mc:AlternateContent xmlns:mc="http://schemas.openxmlformats.org/markup-compatibility/2006">
          <mc:Choice Requires="x14">
            <control shapeId="49154" r:id="rId5" name="Button 2">
              <controlPr defaultSize="0" print="0" autoFill="0" autoPict="0" macro="[0]!Gotosummarygreen">
                <anchor moveWithCells="1" sizeWithCells="1">
                  <from>
                    <xdr:col>10</xdr:col>
                    <xdr:colOff>127000</xdr:colOff>
                    <xdr:row>89</xdr:row>
                    <xdr:rowOff>101600</xdr:rowOff>
                  </from>
                  <to>
                    <xdr:col>14</xdr:col>
                    <xdr:colOff>444500</xdr:colOff>
                    <xdr:row>92</xdr:row>
                    <xdr:rowOff>38100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tabColor theme="4" tint="-0.499984740745262"/>
  </sheetPr>
  <dimension ref="A1:X94"/>
  <sheetViews>
    <sheetView showGridLines="0" showRowColHeaders="0" zoomScale="70" zoomScaleNormal="70" workbookViewId="0">
      <selection activeCell="O11" sqref="O11"/>
    </sheetView>
  </sheetViews>
  <sheetFormatPr defaultRowHeight="14.5" x14ac:dyDescent="0.35"/>
  <cols>
    <col min="2" max="3" width="30.81640625" customWidth="1"/>
    <col min="4" max="4" width="53" customWidth="1"/>
    <col min="5" max="5" width="19.81640625" bestFit="1" customWidth="1"/>
    <col min="6" max="6" width="33.36328125" bestFit="1" customWidth="1"/>
    <col min="7" max="7" width="24.54296875" hidden="1" customWidth="1"/>
    <col min="8" max="8" width="23.81640625" hidden="1" customWidth="1"/>
    <col min="9" max="9" width="21.08984375" hidden="1" customWidth="1"/>
    <col min="10" max="10" width="49.1796875" hidden="1" customWidth="1"/>
    <col min="13" max="13" width="13.453125" customWidth="1"/>
    <col min="14" max="14" width="12.6328125" bestFit="1" customWidth="1"/>
    <col min="16" max="16" width="21.08984375" bestFit="1" customWidth="1"/>
    <col min="17" max="22" width="8.81640625" customWidth="1"/>
  </cols>
  <sheetData>
    <row r="1" spans="1:11" x14ac:dyDescent="0.35">
      <c r="A1" s="4"/>
      <c r="B1" s="4"/>
      <c r="C1" s="4"/>
      <c r="D1" s="4"/>
      <c r="E1" s="4"/>
      <c r="F1" s="4"/>
      <c r="G1" s="4"/>
      <c r="H1" s="4"/>
      <c r="I1" s="4"/>
      <c r="J1" s="4"/>
      <c r="K1" s="4"/>
    </row>
    <row r="2" spans="1:11" ht="44" customHeight="1" x14ac:dyDescent="0.35">
      <c r="A2" s="4"/>
      <c r="B2" s="19"/>
      <c r="C2" s="366" t="s">
        <v>217</v>
      </c>
      <c r="D2" s="366"/>
      <c r="E2" s="366"/>
      <c r="F2" s="366"/>
      <c r="G2" s="190"/>
      <c r="H2" s="190"/>
      <c r="I2" s="190"/>
      <c r="J2" s="201"/>
      <c r="K2" s="4"/>
    </row>
    <row r="3" spans="1:11" ht="14.5" customHeight="1" x14ac:dyDescent="0.35">
      <c r="A3" s="4"/>
      <c r="B3" s="19"/>
      <c r="C3" s="366"/>
      <c r="D3" s="366"/>
      <c r="E3" s="366"/>
      <c r="F3" s="366"/>
      <c r="G3" s="190"/>
      <c r="H3" s="190"/>
      <c r="I3" s="190"/>
      <c r="J3" s="201"/>
      <c r="K3" s="4"/>
    </row>
    <row r="4" spans="1:11" ht="14.5" customHeight="1" x14ac:dyDescent="0.35">
      <c r="A4" s="4"/>
      <c r="B4" s="19"/>
      <c r="C4" s="366"/>
      <c r="D4" s="366"/>
      <c r="E4" s="366"/>
      <c r="F4" s="366"/>
      <c r="G4" s="190"/>
      <c r="H4" s="190"/>
      <c r="I4" s="190"/>
      <c r="J4" s="201"/>
      <c r="K4" s="4"/>
    </row>
    <row r="5" spans="1:11" ht="14.5" customHeight="1" x14ac:dyDescent="0.35">
      <c r="A5" s="4"/>
      <c r="B5" s="19"/>
      <c r="C5" s="366"/>
      <c r="D5" s="366"/>
      <c r="E5" s="366"/>
      <c r="F5" s="366"/>
      <c r="G5" s="190"/>
      <c r="H5" s="190"/>
      <c r="I5" s="190"/>
      <c r="J5" s="201"/>
      <c r="K5" s="4"/>
    </row>
    <row r="6" spans="1:11" ht="14.5" customHeight="1" x14ac:dyDescent="0.35">
      <c r="A6" s="4"/>
      <c r="B6" s="19"/>
      <c r="C6" s="366"/>
      <c r="D6" s="366"/>
      <c r="E6" s="366"/>
      <c r="F6" s="366"/>
      <c r="G6" s="190"/>
      <c r="H6" s="190"/>
      <c r="I6" s="190"/>
      <c r="J6" s="201"/>
      <c r="K6" s="4"/>
    </row>
    <row r="7" spans="1:11" ht="14.5" customHeight="1" x14ac:dyDescent="0.35">
      <c r="A7" s="4"/>
      <c r="B7" s="19"/>
      <c r="C7" s="366"/>
      <c r="D7" s="366"/>
      <c r="E7" s="366"/>
      <c r="F7" s="366"/>
      <c r="G7" s="190"/>
      <c r="H7" s="190"/>
      <c r="I7" s="190"/>
      <c r="J7" s="201"/>
      <c r="K7" s="4"/>
    </row>
    <row r="8" spans="1:11" ht="14.5" customHeight="1" x14ac:dyDescent="0.35">
      <c r="A8" s="4"/>
      <c r="B8" s="19"/>
      <c r="C8" s="366"/>
      <c r="D8" s="366"/>
      <c r="E8" s="366"/>
      <c r="F8" s="366"/>
      <c r="G8" s="190"/>
      <c r="H8" s="190"/>
      <c r="I8" s="190"/>
      <c r="J8" s="201"/>
      <c r="K8" s="4"/>
    </row>
    <row r="9" spans="1:11" x14ac:dyDescent="0.35">
      <c r="A9" s="4"/>
      <c r="B9" s="4"/>
      <c r="C9" s="4"/>
      <c r="D9" s="4"/>
      <c r="E9" s="4"/>
      <c r="F9" s="4"/>
      <c r="G9" s="4"/>
      <c r="H9" s="4"/>
      <c r="I9" s="4"/>
      <c r="J9" s="4"/>
      <c r="K9" s="4"/>
    </row>
    <row r="10" spans="1:11" ht="18.5" x14ac:dyDescent="0.45">
      <c r="A10" s="4"/>
      <c r="B10" s="147" t="s">
        <v>789</v>
      </c>
      <c r="C10" s="4"/>
      <c r="D10" s="4"/>
      <c r="E10" s="4"/>
      <c r="F10" s="4"/>
      <c r="G10" s="4"/>
      <c r="H10" s="4"/>
      <c r="I10" s="4"/>
      <c r="J10" s="4"/>
      <c r="K10" s="4"/>
    </row>
    <row r="11" spans="1:11" x14ac:dyDescent="0.35">
      <c r="A11" s="4"/>
      <c r="B11" s="363" t="s">
        <v>788</v>
      </c>
      <c r="C11" s="363"/>
      <c r="D11" s="363"/>
      <c r="E11" s="363"/>
      <c r="F11" s="363"/>
      <c r="G11" s="191"/>
      <c r="H11" s="191"/>
      <c r="I11" s="191"/>
      <c r="J11" s="202"/>
      <c r="K11" s="4"/>
    </row>
    <row r="12" spans="1:11" x14ac:dyDescent="0.35">
      <c r="A12" s="4"/>
      <c r="B12" s="363"/>
      <c r="C12" s="363"/>
      <c r="D12" s="363"/>
      <c r="E12" s="363"/>
      <c r="F12" s="363"/>
      <c r="G12" s="191"/>
      <c r="H12" s="191"/>
      <c r="I12" s="191"/>
      <c r="J12" s="202"/>
      <c r="K12" s="4"/>
    </row>
    <row r="13" spans="1:11" ht="27" customHeight="1" x14ac:dyDescent="0.35">
      <c r="A13" s="4"/>
      <c r="B13" s="363"/>
      <c r="C13" s="363"/>
      <c r="D13" s="363"/>
      <c r="E13" s="363"/>
      <c r="F13" s="363"/>
      <c r="G13" s="191"/>
      <c r="H13" s="191"/>
      <c r="I13" s="191"/>
      <c r="J13" s="202"/>
      <c r="K13" s="4"/>
    </row>
    <row r="14" spans="1:11" hidden="1" x14ac:dyDescent="0.35">
      <c r="A14" s="4"/>
      <c r="B14" s="363"/>
      <c r="C14" s="363"/>
      <c r="D14" s="363"/>
      <c r="E14" s="363"/>
      <c r="F14" s="363"/>
      <c r="G14" s="191"/>
      <c r="H14" s="191"/>
      <c r="I14" s="191"/>
      <c r="J14" s="202"/>
      <c r="K14" s="4"/>
    </row>
    <row r="15" spans="1:11" hidden="1" x14ac:dyDescent="0.35">
      <c r="A15" s="4"/>
      <c r="B15" s="363"/>
      <c r="C15" s="363"/>
      <c r="D15" s="363"/>
      <c r="E15" s="363"/>
      <c r="F15" s="363"/>
      <c r="G15" s="191"/>
      <c r="H15" s="191"/>
      <c r="I15" s="191"/>
      <c r="J15" s="202"/>
      <c r="K15" s="4"/>
    </row>
    <row r="16" spans="1:11" x14ac:dyDescent="0.35">
      <c r="A16" s="4"/>
      <c r="B16" s="17"/>
      <c r="C16" s="17"/>
      <c r="D16" s="17"/>
      <c r="E16" s="17"/>
      <c r="F16" s="17"/>
      <c r="G16" s="17"/>
      <c r="H16" s="17"/>
      <c r="I16" s="17"/>
      <c r="J16" s="17"/>
      <c r="K16" s="4"/>
    </row>
    <row r="17" spans="1:14" ht="15" customHeight="1" x14ac:dyDescent="0.35">
      <c r="A17" s="4"/>
      <c r="B17" s="382" t="s">
        <v>790</v>
      </c>
      <c r="C17" s="363"/>
      <c r="D17" s="363"/>
      <c r="E17" s="363"/>
      <c r="F17" s="363"/>
      <c r="G17" s="191"/>
      <c r="H17" s="191"/>
      <c r="I17" s="191"/>
      <c r="J17" s="202"/>
      <c r="K17" s="4"/>
    </row>
    <row r="18" spans="1:14" ht="84.75" customHeight="1" x14ac:dyDescent="0.35">
      <c r="A18" s="4"/>
      <c r="B18" s="363"/>
      <c r="C18" s="363"/>
      <c r="D18" s="363"/>
      <c r="E18" s="363"/>
      <c r="F18" s="363"/>
      <c r="G18" s="191"/>
      <c r="H18" s="191"/>
      <c r="I18" s="191"/>
      <c r="J18" s="202"/>
      <c r="K18" s="4"/>
    </row>
    <row r="19" spans="1:14" ht="17.25" customHeight="1" x14ac:dyDescent="0.35">
      <c r="A19" s="4"/>
      <c r="B19" s="383"/>
      <c r="C19" s="383"/>
      <c r="D19" s="383"/>
      <c r="E19" s="383"/>
      <c r="F19" s="383"/>
      <c r="G19" s="192"/>
      <c r="H19" s="192"/>
      <c r="I19" s="192"/>
      <c r="J19" s="203"/>
      <c r="K19" s="4"/>
    </row>
    <row r="20" spans="1:14" ht="168.5" customHeight="1" x14ac:dyDescent="0.35">
      <c r="A20" s="4"/>
      <c r="B20" s="382" t="s">
        <v>791</v>
      </c>
      <c r="C20" s="363"/>
      <c r="D20" s="363"/>
      <c r="E20" s="363"/>
      <c r="F20" s="363"/>
      <c r="G20" s="191"/>
      <c r="H20" s="191"/>
      <c r="I20" s="191"/>
      <c r="J20" s="202"/>
      <c r="K20" s="4"/>
    </row>
    <row r="21" spans="1:14" ht="39.75" customHeight="1" x14ac:dyDescent="0.45">
      <c r="A21" s="4"/>
      <c r="B21" s="378" t="s">
        <v>792</v>
      </c>
      <c r="C21" s="378"/>
      <c r="D21" s="378"/>
      <c r="E21" s="378"/>
      <c r="F21" s="378"/>
      <c r="G21" s="192"/>
      <c r="H21" s="192"/>
      <c r="I21" s="192"/>
      <c r="J21" s="203"/>
      <c r="K21" s="4"/>
    </row>
    <row r="22" spans="1:14" ht="30" customHeight="1" x14ac:dyDescent="0.35">
      <c r="A22" s="4"/>
      <c r="B22" s="384" t="s">
        <v>808</v>
      </c>
      <c r="C22" s="385"/>
      <c r="D22" s="385"/>
      <c r="E22" s="385"/>
      <c r="F22" s="385"/>
      <c r="G22" s="236"/>
      <c r="H22" s="236"/>
      <c r="I22" s="236"/>
      <c r="J22" s="236"/>
      <c r="K22" s="4"/>
    </row>
    <row r="23" spans="1:14" ht="246.65" customHeight="1" x14ac:dyDescent="0.35">
      <c r="A23" s="4"/>
      <c r="B23" s="385"/>
      <c r="C23" s="385"/>
      <c r="D23" s="385"/>
      <c r="E23" s="385"/>
      <c r="F23" s="385"/>
      <c r="G23" s="1"/>
      <c r="H23" s="1"/>
      <c r="I23" s="1"/>
      <c r="J23" s="1"/>
      <c r="K23" s="4"/>
    </row>
    <row r="24" spans="1:14" ht="42" customHeight="1" x14ac:dyDescent="0.35">
      <c r="A24" s="4"/>
      <c r="B24" s="379" t="s">
        <v>718</v>
      </c>
      <c r="C24" s="379"/>
      <c r="D24" s="379"/>
      <c r="E24" s="379"/>
      <c r="F24" s="379"/>
      <c r="G24" s="193"/>
      <c r="H24" s="193"/>
      <c r="I24" s="193"/>
      <c r="J24" s="204"/>
      <c r="K24" s="4"/>
    </row>
    <row r="25" spans="1:14" ht="22.5" customHeight="1" thickBot="1" x14ac:dyDescent="0.6">
      <c r="A25" s="4"/>
      <c r="B25" s="126"/>
      <c r="C25" s="380" t="s">
        <v>537</v>
      </c>
      <c r="D25" s="380"/>
      <c r="E25" s="381"/>
      <c r="F25" s="381"/>
      <c r="G25" s="237"/>
      <c r="H25" s="237"/>
      <c r="I25" s="237"/>
      <c r="J25" s="237"/>
      <c r="K25" s="4"/>
    </row>
    <row r="26" spans="1:14" ht="20.75" customHeight="1" thickTop="1" thickBot="1" x14ac:dyDescent="0.4">
      <c r="A26" s="4"/>
      <c r="B26" s="18" t="s">
        <v>227</v>
      </c>
      <c r="C26" s="138" t="s">
        <v>228</v>
      </c>
      <c r="D26" s="138" t="s">
        <v>719</v>
      </c>
      <c r="E26" s="233" t="s">
        <v>231</v>
      </c>
      <c r="F26" s="240" t="s">
        <v>230</v>
      </c>
      <c r="G26" s="228" t="s">
        <v>209</v>
      </c>
      <c r="H26" s="248" t="s">
        <v>71</v>
      </c>
      <c r="I26" s="248" t="s">
        <v>191</v>
      </c>
      <c r="J26" s="249" t="s">
        <v>211</v>
      </c>
      <c r="K26" s="4"/>
    </row>
    <row r="27" spans="1:14" ht="42" customHeight="1" thickBot="1" x14ac:dyDescent="0.4">
      <c r="A27" s="4"/>
      <c r="B27" s="153" t="s">
        <v>720</v>
      </c>
      <c r="C27" s="332" t="s">
        <v>534</v>
      </c>
      <c r="D27" s="333" t="s">
        <v>814</v>
      </c>
      <c r="E27" s="232" t="s">
        <v>222</v>
      </c>
      <c r="F27" s="189" t="s">
        <v>513</v>
      </c>
      <c r="G27" s="230" t="s">
        <v>206</v>
      </c>
      <c r="H27" s="231" t="s">
        <v>201</v>
      </c>
      <c r="I27" s="252" t="s">
        <v>202</v>
      </c>
      <c r="J27" s="257"/>
      <c r="K27" s="4"/>
      <c r="M27" s="223"/>
      <c r="N27" s="223"/>
    </row>
    <row r="28" spans="1:14" ht="42" customHeight="1" thickTop="1" x14ac:dyDescent="0.35">
      <c r="A28" s="4"/>
      <c r="B28" s="334" t="s">
        <v>533</v>
      </c>
      <c r="C28" s="317" t="s">
        <v>534</v>
      </c>
      <c r="D28" s="152" t="s">
        <v>721</v>
      </c>
      <c r="E28" s="232" t="s">
        <v>222</v>
      </c>
      <c r="F28" s="189" t="s">
        <v>463</v>
      </c>
      <c r="G28" s="329"/>
      <c r="H28" s="330"/>
      <c r="I28" s="330"/>
      <c r="J28" s="331"/>
      <c r="K28" s="4"/>
      <c r="M28" s="223"/>
      <c r="N28" s="223"/>
    </row>
    <row r="29" spans="1:14" ht="20" customHeight="1" x14ac:dyDescent="0.35">
      <c r="A29" s="4"/>
      <c r="B29" s="208"/>
      <c r="C29" s="208"/>
      <c r="D29" s="208"/>
      <c r="E29" s="208"/>
      <c r="F29" s="208"/>
      <c r="G29" s="217"/>
      <c r="H29" s="186"/>
      <c r="I29" s="186"/>
      <c r="J29" s="186"/>
      <c r="K29" s="4"/>
    </row>
    <row r="30" spans="1:14" ht="20.25" customHeight="1" thickBot="1" x14ac:dyDescent="0.6">
      <c r="A30" s="4"/>
      <c r="B30" s="126"/>
      <c r="C30" s="238" t="s">
        <v>571</v>
      </c>
      <c r="D30" s="238"/>
      <c r="E30" s="238"/>
      <c r="F30" s="238"/>
      <c r="G30" s="239"/>
      <c r="H30" s="237"/>
      <c r="I30" s="237"/>
      <c r="J30" s="237"/>
      <c r="K30" s="4"/>
    </row>
    <row r="31" spans="1:14" ht="18" customHeight="1" thickTop="1" thickBot="1" x14ac:dyDescent="0.4">
      <c r="A31" s="4"/>
      <c r="B31" s="18" t="s">
        <v>227</v>
      </c>
      <c r="C31" s="138" t="s">
        <v>228</v>
      </c>
      <c r="D31" s="138" t="s">
        <v>719</v>
      </c>
      <c r="E31" s="233" t="s">
        <v>231</v>
      </c>
      <c r="F31" s="240" t="s">
        <v>230</v>
      </c>
      <c r="G31" s="228" t="s">
        <v>209</v>
      </c>
      <c r="H31" s="248" t="s">
        <v>71</v>
      </c>
      <c r="I31" s="248" t="s">
        <v>191</v>
      </c>
      <c r="J31" s="249" t="s">
        <v>211</v>
      </c>
      <c r="K31" s="4"/>
    </row>
    <row r="32" spans="1:14" ht="54.75" customHeight="1" thickBot="1" x14ac:dyDescent="0.4">
      <c r="A32" s="4"/>
      <c r="B32" s="141" t="s">
        <v>541</v>
      </c>
      <c r="C32" s="317" t="s">
        <v>542</v>
      </c>
      <c r="D32" s="152" t="s">
        <v>722</v>
      </c>
      <c r="E32" s="232" t="s">
        <v>222</v>
      </c>
      <c r="F32" s="189" t="s">
        <v>463</v>
      </c>
      <c r="G32" s="230" t="s">
        <v>206</v>
      </c>
      <c r="H32" s="231" t="s">
        <v>202</v>
      </c>
      <c r="I32" s="252" t="s">
        <v>201</v>
      </c>
      <c r="J32" s="257"/>
      <c r="K32" s="4"/>
      <c r="M32" s="223"/>
      <c r="N32" s="223"/>
    </row>
    <row r="33" spans="1:14" ht="21" customHeight="1" thickTop="1" x14ac:dyDescent="0.35">
      <c r="A33" s="4"/>
      <c r="B33" s="208"/>
      <c r="C33" s="208"/>
      <c r="D33" s="208"/>
      <c r="E33" s="208"/>
      <c r="F33" s="208"/>
      <c r="G33" s="217"/>
      <c r="H33" s="186"/>
      <c r="I33" s="186"/>
      <c r="J33" s="186"/>
      <c r="K33" s="4"/>
    </row>
    <row r="34" spans="1:14" ht="24" thickBot="1" x14ac:dyDescent="0.6">
      <c r="A34" s="4"/>
      <c r="B34" s="126"/>
      <c r="C34" s="209" t="s">
        <v>570</v>
      </c>
      <c r="D34" s="238"/>
      <c r="E34" s="238"/>
      <c r="F34" s="238"/>
      <c r="G34" s="239"/>
      <c r="H34" s="237"/>
      <c r="I34" s="237"/>
      <c r="J34" s="237"/>
      <c r="K34" s="4"/>
    </row>
    <row r="35" spans="1:14" ht="19.5" thickTop="1" thickBot="1" x14ac:dyDescent="0.4">
      <c r="A35" s="4"/>
      <c r="B35" s="18" t="s">
        <v>227</v>
      </c>
      <c r="C35" s="138" t="s">
        <v>228</v>
      </c>
      <c r="D35" s="138" t="s">
        <v>719</v>
      </c>
      <c r="E35" s="233" t="s">
        <v>231</v>
      </c>
      <c r="F35" s="240" t="s">
        <v>230</v>
      </c>
      <c r="G35" s="228" t="s">
        <v>209</v>
      </c>
      <c r="H35" s="248" t="s">
        <v>71</v>
      </c>
      <c r="I35" s="248" t="s">
        <v>191</v>
      </c>
      <c r="J35" s="249" t="s">
        <v>211</v>
      </c>
      <c r="K35" s="4"/>
    </row>
    <row r="36" spans="1:14" ht="89.25" customHeight="1" x14ac:dyDescent="0.35">
      <c r="A36" s="4"/>
      <c r="B36" s="140" t="s">
        <v>548</v>
      </c>
      <c r="C36" s="321" t="s">
        <v>549</v>
      </c>
      <c r="D36" s="318" t="s">
        <v>723</v>
      </c>
      <c r="E36" s="232" t="s">
        <v>222</v>
      </c>
      <c r="F36" s="189" t="s">
        <v>463</v>
      </c>
      <c r="G36" s="229" t="s">
        <v>206</v>
      </c>
      <c r="H36" s="222" t="s">
        <v>201</v>
      </c>
      <c r="I36" s="253" t="s">
        <v>201</v>
      </c>
      <c r="J36" s="255"/>
      <c r="K36" s="4"/>
      <c r="M36" s="223"/>
      <c r="N36" s="223"/>
    </row>
    <row r="37" spans="1:14" ht="74.25" customHeight="1" x14ac:dyDescent="0.35">
      <c r="A37" s="4"/>
      <c r="B37" s="140" t="s">
        <v>724</v>
      </c>
      <c r="C37" s="321" t="s">
        <v>573</v>
      </c>
      <c r="D37" s="318" t="s">
        <v>725</v>
      </c>
      <c r="E37" s="232" t="s">
        <v>222</v>
      </c>
      <c r="F37" s="189" t="s">
        <v>463</v>
      </c>
      <c r="G37" s="229" t="s">
        <v>206</v>
      </c>
      <c r="H37" s="222" t="s">
        <v>201</v>
      </c>
      <c r="I37" s="253" t="s">
        <v>201</v>
      </c>
      <c r="J37" s="254"/>
      <c r="K37" s="4"/>
      <c r="M37" s="223"/>
      <c r="N37" s="223"/>
    </row>
    <row r="38" spans="1:14" ht="131.25" customHeight="1" thickBot="1" x14ac:dyDescent="0.4">
      <c r="A38" s="4"/>
      <c r="B38" s="140" t="s">
        <v>559</v>
      </c>
      <c r="C38" s="321" t="s">
        <v>560</v>
      </c>
      <c r="D38" s="318" t="s">
        <v>726</v>
      </c>
      <c r="E38" s="232" t="s">
        <v>222</v>
      </c>
      <c r="F38" s="189" t="s">
        <v>513</v>
      </c>
      <c r="G38" s="230" t="s">
        <v>206</v>
      </c>
      <c r="H38" s="231" t="s">
        <v>201</v>
      </c>
      <c r="I38" s="251" t="s">
        <v>201</v>
      </c>
      <c r="J38" s="256"/>
      <c r="K38" s="4"/>
      <c r="M38" s="223"/>
      <c r="N38" s="223"/>
    </row>
    <row r="39" spans="1:14" ht="16" thickTop="1" x14ac:dyDescent="0.35">
      <c r="A39" s="4"/>
      <c r="B39" s="33"/>
      <c r="C39" s="34"/>
      <c r="D39" s="34"/>
      <c r="E39" s="35"/>
      <c r="F39" s="35"/>
      <c r="G39" s="35"/>
      <c r="H39" s="35"/>
      <c r="I39" s="35"/>
      <c r="J39" s="35"/>
      <c r="K39" s="4"/>
    </row>
    <row r="40" spans="1:14" ht="26" customHeight="1" thickBot="1" x14ac:dyDescent="0.4">
      <c r="A40" s="4"/>
      <c r="B40" s="127"/>
      <c r="C40" s="210" t="s">
        <v>569</v>
      </c>
      <c r="D40" s="210"/>
      <c r="E40" s="210"/>
      <c r="F40" s="210"/>
      <c r="G40" s="23"/>
      <c r="H40" s="194"/>
      <c r="I40" s="194"/>
      <c r="J40" s="205"/>
      <c r="K40" s="4"/>
    </row>
    <row r="41" spans="1:14" ht="24.75" customHeight="1" thickTop="1" thickBot="1" x14ac:dyDescent="0.4">
      <c r="A41" s="4"/>
      <c r="B41" s="18" t="s">
        <v>227</v>
      </c>
      <c r="C41" s="138" t="s">
        <v>228</v>
      </c>
      <c r="D41" s="138" t="s">
        <v>719</v>
      </c>
      <c r="E41" s="233" t="s">
        <v>231</v>
      </c>
      <c r="F41" s="240" t="s">
        <v>230</v>
      </c>
      <c r="G41" s="228" t="s">
        <v>209</v>
      </c>
      <c r="H41" s="248" t="s">
        <v>71</v>
      </c>
      <c r="I41" s="250" t="s">
        <v>191</v>
      </c>
      <c r="J41" s="249" t="s">
        <v>211</v>
      </c>
      <c r="K41" s="4"/>
    </row>
    <row r="42" spans="1:14" ht="75.75" customHeight="1" x14ac:dyDescent="0.35">
      <c r="A42" s="4"/>
      <c r="B42" s="335" t="s">
        <v>574</v>
      </c>
      <c r="C42" s="149" t="s">
        <v>573</v>
      </c>
      <c r="D42" s="150" t="s">
        <v>727</v>
      </c>
      <c r="E42" s="232" t="s">
        <v>222</v>
      </c>
      <c r="F42" s="189" t="s">
        <v>463</v>
      </c>
      <c r="G42" s="229" t="s">
        <v>206</v>
      </c>
      <c r="H42" s="222" t="s">
        <v>201</v>
      </c>
      <c r="I42" s="253" t="s">
        <v>201</v>
      </c>
      <c r="J42" s="255"/>
      <c r="K42" s="4"/>
      <c r="M42" s="223"/>
      <c r="N42" s="223"/>
    </row>
    <row r="43" spans="1:14" ht="125.25" customHeight="1" x14ac:dyDescent="0.35">
      <c r="A43" s="4"/>
      <c r="B43" s="312" t="s">
        <v>582</v>
      </c>
      <c r="C43" s="146" t="s">
        <v>575</v>
      </c>
      <c r="D43" s="151" t="s">
        <v>728</v>
      </c>
      <c r="E43" s="232" t="s">
        <v>222</v>
      </c>
      <c r="F43" s="189" t="s">
        <v>463</v>
      </c>
      <c r="G43" s="229" t="s">
        <v>206</v>
      </c>
      <c r="H43" s="222" t="s">
        <v>201</v>
      </c>
      <c r="I43" s="253" t="s">
        <v>201</v>
      </c>
      <c r="J43" s="254"/>
      <c r="K43" s="4"/>
      <c r="M43" s="223"/>
      <c r="N43" s="223"/>
    </row>
    <row r="44" spans="1:14" ht="46.5" customHeight="1" x14ac:dyDescent="0.35">
      <c r="A44" s="4"/>
      <c r="B44" s="312" t="s">
        <v>729</v>
      </c>
      <c r="C44" s="327" t="s">
        <v>589</v>
      </c>
      <c r="D44" s="152" t="s">
        <v>591</v>
      </c>
      <c r="E44" s="232" t="s">
        <v>222</v>
      </c>
      <c r="F44" s="189" t="s">
        <v>297</v>
      </c>
      <c r="G44" s="229" t="s">
        <v>206</v>
      </c>
      <c r="H44" s="222" t="s">
        <v>201</v>
      </c>
      <c r="I44" s="253" t="s">
        <v>201</v>
      </c>
      <c r="J44" s="254"/>
      <c r="K44" s="4"/>
      <c r="M44" s="223"/>
      <c r="N44" s="223"/>
    </row>
    <row r="45" spans="1:14" ht="84" customHeight="1" x14ac:dyDescent="0.35">
      <c r="A45" s="4"/>
      <c r="B45" s="312" t="s">
        <v>594</v>
      </c>
      <c r="C45" s="317" t="s">
        <v>589</v>
      </c>
      <c r="D45" s="152" t="s">
        <v>730</v>
      </c>
      <c r="E45" s="232" t="s">
        <v>222</v>
      </c>
      <c r="F45" s="189" t="s">
        <v>297</v>
      </c>
      <c r="G45" s="229" t="s">
        <v>206</v>
      </c>
      <c r="H45" s="222" t="s">
        <v>201</v>
      </c>
      <c r="I45" s="253" t="s">
        <v>201</v>
      </c>
      <c r="J45" s="254"/>
      <c r="K45" s="4"/>
      <c r="M45" s="223"/>
      <c r="N45" s="223"/>
    </row>
    <row r="46" spans="1:14" ht="44.5" customHeight="1" x14ac:dyDescent="0.35">
      <c r="A46" s="4"/>
      <c r="B46" s="312" t="s">
        <v>598</v>
      </c>
      <c r="C46" s="317" t="s">
        <v>599</v>
      </c>
      <c r="D46" s="152" t="s">
        <v>731</v>
      </c>
      <c r="E46" s="232" t="s">
        <v>222</v>
      </c>
      <c r="F46" s="189" t="s">
        <v>463</v>
      </c>
      <c r="G46" s="229" t="s">
        <v>206</v>
      </c>
      <c r="H46" s="222" t="s">
        <v>201</v>
      </c>
      <c r="I46" s="253" t="s">
        <v>201</v>
      </c>
      <c r="J46" s="254"/>
      <c r="K46" s="4"/>
      <c r="M46" s="223"/>
      <c r="N46" s="223"/>
    </row>
    <row r="47" spans="1:14" ht="99.5" customHeight="1" x14ac:dyDescent="0.35">
      <c r="A47" s="4"/>
      <c r="B47" s="336" t="s">
        <v>605</v>
      </c>
      <c r="C47" s="317" t="s">
        <v>606</v>
      </c>
      <c r="D47" s="152" t="s">
        <v>732</v>
      </c>
      <c r="E47" s="232" t="s">
        <v>222</v>
      </c>
      <c r="F47" s="189" t="s">
        <v>605</v>
      </c>
      <c r="G47" s="229" t="s">
        <v>206</v>
      </c>
      <c r="H47" s="222" t="s">
        <v>202</v>
      </c>
      <c r="I47" s="253" t="s">
        <v>201</v>
      </c>
      <c r="J47" s="254"/>
      <c r="K47" s="4"/>
      <c r="M47" s="223"/>
      <c r="N47" s="223"/>
    </row>
    <row r="48" spans="1:14" ht="95.25" customHeight="1" x14ac:dyDescent="0.35">
      <c r="A48" s="4"/>
      <c r="B48" s="312" t="s">
        <v>605</v>
      </c>
      <c r="C48" s="317" t="s">
        <v>612</v>
      </c>
      <c r="D48" s="152" t="s">
        <v>733</v>
      </c>
      <c r="E48" s="232" t="s">
        <v>222</v>
      </c>
      <c r="F48" s="189" t="s">
        <v>605</v>
      </c>
      <c r="G48" s="229" t="s">
        <v>206</v>
      </c>
      <c r="H48" s="222" t="s">
        <v>201</v>
      </c>
      <c r="I48" s="253" t="s">
        <v>201</v>
      </c>
      <c r="J48" s="254"/>
      <c r="K48" s="4"/>
      <c r="M48" s="223"/>
      <c r="N48" s="223"/>
    </row>
    <row r="49" spans="1:14" ht="120.5" customHeight="1" x14ac:dyDescent="0.35">
      <c r="A49" s="4"/>
      <c r="B49" s="312" t="s">
        <v>616</v>
      </c>
      <c r="C49" s="317" t="s">
        <v>617</v>
      </c>
      <c r="D49" s="152" t="s">
        <v>734</v>
      </c>
      <c r="E49" s="232" t="s">
        <v>222</v>
      </c>
      <c r="F49" s="189" t="s">
        <v>297</v>
      </c>
      <c r="G49" s="229" t="s">
        <v>206</v>
      </c>
      <c r="H49" s="222" t="s">
        <v>201</v>
      </c>
      <c r="I49" s="253" t="s">
        <v>201</v>
      </c>
      <c r="J49" s="254"/>
      <c r="K49" s="4"/>
      <c r="M49" s="223"/>
      <c r="N49" s="223"/>
    </row>
    <row r="50" spans="1:14" ht="131.25" customHeight="1" thickBot="1" x14ac:dyDescent="0.4">
      <c r="A50" s="4"/>
      <c r="B50" s="312" t="s">
        <v>622</v>
      </c>
      <c r="C50" s="317" t="s">
        <v>623</v>
      </c>
      <c r="D50" s="152" t="s">
        <v>735</v>
      </c>
      <c r="E50" s="232" t="s">
        <v>222</v>
      </c>
      <c r="F50" s="189" t="s">
        <v>513</v>
      </c>
      <c r="G50" s="230" t="s">
        <v>206</v>
      </c>
      <c r="H50" s="231" t="s">
        <v>201</v>
      </c>
      <c r="I50" s="251" t="s">
        <v>201</v>
      </c>
      <c r="J50" s="256"/>
      <c r="K50" s="4"/>
      <c r="M50" s="223"/>
      <c r="N50" s="223"/>
    </row>
    <row r="51" spans="1:14" ht="20.25" customHeight="1" thickTop="1" x14ac:dyDescent="0.35">
      <c r="A51" s="4"/>
      <c r="B51" s="211"/>
      <c r="C51" s="211"/>
      <c r="D51" s="211"/>
      <c r="E51" s="211"/>
      <c r="F51" s="211"/>
      <c r="G51" s="218"/>
      <c r="H51" s="33"/>
      <c r="I51" s="33"/>
      <c r="J51" s="33"/>
      <c r="K51" s="4"/>
    </row>
    <row r="52" spans="1:14" ht="25.5" customHeight="1" thickBot="1" x14ac:dyDescent="0.4">
      <c r="A52" s="4"/>
      <c r="B52" s="127"/>
      <c r="C52" s="234" t="s">
        <v>628</v>
      </c>
      <c r="D52" s="235"/>
      <c r="E52" s="235"/>
      <c r="F52" s="235"/>
      <c r="G52" s="23"/>
      <c r="H52" s="194"/>
      <c r="I52" s="194"/>
      <c r="J52" s="205"/>
      <c r="K52" s="4"/>
    </row>
    <row r="53" spans="1:14" ht="20.25" customHeight="1" thickTop="1" thickBot="1" x14ac:dyDescent="0.4">
      <c r="A53" s="4"/>
      <c r="B53" s="18" t="s">
        <v>227</v>
      </c>
      <c r="C53" s="138" t="s">
        <v>228</v>
      </c>
      <c r="D53" s="138" t="s">
        <v>719</v>
      </c>
      <c r="E53" s="233" t="s">
        <v>231</v>
      </c>
      <c r="F53" s="240" t="s">
        <v>230</v>
      </c>
      <c r="G53" s="228" t="s">
        <v>209</v>
      </c>
      <c r="H53" s="248" t="s">
        <v>71</v>
      </c>
      <c r="I53" s="250" t="s">
        <v>191</v>
      </c>
      <c r="J53" s="249" t="s">
        <v>211</v>
      </c>
      <c r="K53" s="4"/>
    </row>
    <row r="54" spans="1:14" ht="105.5" customHeight="1" thickBot="1" x14ac:dyDescent="0.4">
      <c r="A54" s="4"/>
      <c r="B54" s="337" t="s">
        <v>629</v>
      </c>
      <c r="C54" s="317" t="s">
        <v>630</v>
      </c>
      <c r="D54" s="152" t="s">
        <v>737</v>
      </c>
      <c r="E54" s="232" t="s">
        <v>222</v>
      </c>
      <c r="F54" s="189" t="s">
        <v>464</v>
      </c>
      <c r="G54" s="230" t="s">
        <v>206</v>
      </c>
      <c r="H54" s="231" t="s">
        <v>202</v>
      </c>
      <c r="I54" s="251" t="s">
        <v>201</v>
      </c>
      <c r="J54" s="257"/>
      <c r="K54" s="4"/>
      <c r="M54" s="223"/>
      <c r="N54" s="223"/>
    </row>
    <row r="55" spans="1:14" ht="18.75" customHeight="1" thickTop="1" x14ac:dyDescent="0.35">
      <c r="A55" s="4"/>
      <c r="B55" s="211"/>
      <c r="C55" s="211"/>
      <c r="D55" s="211"/>
      <c r="E55" s="211"/>
      <c r="F55" s="211"/>
      <c r="G55" s="218"/>
      <c r="H55" s="33"/>
      <c r="I55" s="33"/>
      <c r="J55" s="33"/>
      <c r="K55" s="4"/>
    </row>
    <row r="56" spans="1:14" ht="24" customHeight="1" thickBot="1" x14ac:dyDescent="0.4">
      <c r="A56" s="4"/>
      <c r="B56" s="127"/>
      <c r="C56" s="235" t="s">
        <v>637</v>
      </c>
      <c r="D56" s="235"/>
      <c r="E56" s="235"/>
      <c r="F56" s="235"/>
      <c r="G56" s="23"/>
      <c r="H56" s="194"/>
      <c r="I56" s="194"/>
      <c r="J56" s="205"/>
      <c r="K56" s="4"/>
    </row>
    <row r="57" spans="1:14" ht="24.75" customHeight="1" thickTop="1" thickBot="1" x14ac:dyDescent="0.4">
      <c r="A57" s="4"/>
      <c r="B57" s="18" t="s">
        <v>227</v>
      </c>
      <c r="C57" s="138" t="s">
        <v>228</v>
      </c>
      <c r="D57" s="138" t="s">
        <v>719</v>
      </c>
      <c r="E57" s="233" t="s">
        <v>231</v>
      </c>
      <c r="F57" s="240" t="s">
        <v>230</v>
      </c>
      <c r="G57" s="228" t="s">
        <v>209</v>
      </c>
      <c r="H57" s="248" t="s">
        <v>71</v>
      </c>
      <c r="I57" s="250" t="s">
        <v>191</v>
      </c>
      <c r="J57" s="249" t="s">
        <v>211</v>
      </c>
      <c r="K57" s="4"/>
    </row>
    <row r="58" spans="1:14" ht="37.5" customHeight="1" thickBot="1" x14ac:dyDescent="0.4">
      <c r="A58" s="4"/>
      <c r="B58" s="44" t="s">
        <v>638</v>
      </c>
      <c r="C58" s="327" t="s">
        <v>630</v>
      </c>
      <c r="D58" s="152" t="s">
        <v>738</v>
      </c>
      <c r="E58" s="232" t="s">
        <v>222</v>
      </c>
      <c r="F58" s="189" t="s">
        <v>736</v>
      </c>
      <c r="G58" s="230" t="s">
        <v>206</v>
      </c>
      <c r="H58" s="231" t="s">
        <v>201</v>
      </c>
      <c r="I58" s="251" t="s">
        <v>201</v>
      </c>
      <c r="J58" s="258"/>
      <c r="K58" s="4"/>
      <c r="M58" s="223"/>
      <c r="N58" s="223"/>
    </row>
    <row r="59" spans="1:14" ht="23" customHeight="1" thickTop="1" x14ac:dyDescent="0.35">
      <c r="A59" s="4"/>
      <c r="B59" s="215"/>
      <c r="C59" s="216"/>
      <c r="D59" s="216"/>
      <c r="E59" s="216"/>
      <c r="F59" s="216"/>
      <c r="G59" s="219"/>
      <c r="H59" s="187"/>
      <c r="I59" s="187"/>
      <c r="J59" s="187"/>
      <c r="K59" s="4"/>
    </row>
    <row r="60" spans="1:14" ht="43.5" customHeight="1" x14ac:dyDescent="0.35">
      <c r="A60" s="4"/>
      <c r="B60" s="264" t="s">
        <v>642</v>
      </c>
      <c r="C60" s="214"/>
      <c r="D60" s="214"/>
      <c r="E60" s="214"/>
      <c r="F60" s="214"/>
      <c r="G60" s="220"/>
      <c r="H60" s="188"/>
      <c r="I60" s="188"/>
      <c r="J60" s="188"/>
      <c r="K60" s="4"/>
    </row>
    <row r="61" spans="1:14" ht="24" thickBot="1" x14ac:dyDescent="0.4">
      <c r="A61" s="4"/>
      <c r="B61" s="127"/>
      <c r="C61" s="210" t="s">
        <v>642</v>
      </c>
      <c r="D61" s="210"/>
      <c r="E61" s="210"/>
      <c r="F61" s="210"/>
      <c r="G61" s="23"/>
      <c r="H61" s="194"/>
      <c r="I61" s="194"/>
      <c r="J61" s="205"/>
      <c r="K61" s="4"/>
    </row>
    <row r="62" spans="1:14" ht="22.25" customHeight="1" thickTop="1" thickBot="1" x14ac:dyDescent="0.4">
      <c r="A62" s="4"/>
      <c r="B62" s="18" t="s">
        <v>227</v>
      </c>
      <c r="C62" s="138" t="s">
        <v>228</v>
      </c>
      <c r="D62" s="138" t="s">
        <v>719</v>
      </c>
      <c r="E62" s="233" t="s">
        <v>231</v>
      </c>
      <c r="F62" s="240" t="s">
        <v>230</v>
      </c>
      <c r="G62" s="228" t="s">
        <v>209</v>
      </c>
      <c r="H62" s="248" t="s">
        <v>71</v>
      </c>
      <c r="I62" s="250" t="s">
        <v>191</v>
      </c>
      <c r="J62" s="249" t="s">
        <v>211</v>
      </c>
      <c r="K62" s="4"/>
    </row>
    <row r="63" spans="1:14" ht="72.75" customHeight="1" x14ac:dyDescent="0.35">
      <c r="A63" s="4"/>
      <c r="B63" s="154" t="s">
        <v>643</v>
      </c>
      <c r="C63" s="317" t="s">
        <v>644</v>
      </c>
      <c r="D63" s="152" t="s">
        <v>739</v>
      </c>
      <c r="E63" s="232" t="s">
        <v>222</v>
      </c>
      <c r="F63" s="189" t="s">
        <v>463</v>
      </c>
      <c r="G63" s="229" t="s">
        <v>207</v>
      </c>
      <c r="H63" s="222" t="s">
        <v>205</v>
      </c>
      <c r="I63" s="253" t="s">
        <v>201</v>
      </c>
      <c r="J63" s="255"/>
      <c r="K63" s="4"/>
      <c r="M63" s="223"/>
      <c r="N63" s="223"/>
    </row>
    <row r="64" spans="1:14" ht="73.5" customHeight="1" thickBot="1" x14ac:dyDescent="0.4">
      <c r="A64" s="4"/>
      <c r="B64" s="154" t="s">
        <v>418</v>
      </c>
      <c r="C64" s="327" t="s">
        <v>644</v>
      </c>
      <c r="D64" s="152" t="s">
        <v>740</v>
      </c>
      <c r="E64" s="232" t="s">
        <v>222</v>
      </c>
      <c r="F64" s="189" t="s">
        <v>513</v>
      </c>
      <c r="G64" s="230" t="s">
        <v>206</v>
      </c>
      <c r="H64" s="231" t="s">
        <v>201</v>
      </c>
      <c r="I64" s="251" t="s">
        <v>201</v>
      </c>
      <c r="J64" s="258"/>
      <c r="K64" s="4"/>
      <c r="M64" s="223"/>
      <c r="N64" s="223"/>
    </row>
    <row r="65" spans="1:24" ht="27.5" customHeight="1" thickTop="1" x14ac:dyDescent="0.35">
      <c r="A65" s="4"/>
      <c r="B65" s="212"/>
      <c r="C65" s="212"/>
      <c r="D65" s="212"/>
      <c r="E65" s="212"/>
      <c r="F65" s="212"/>
      <c r="G65" s="219"/>
      <c r="H65" s="187"/>
      <c r="I65" s="187"/>
      <c r="J65" s="187"/>
      <c r="K65" s="4"/>
    </row>
    <row r="66" spans="1:24" ht="30.5" customHeight="1" thickBot="1" x14ac:dyDescent="0.4">
      <c r="A66" s="4"/>
      <c r="B66" s="127"/>
      <c r="C66" s="234" t="s">
        <v>741</v>
      </c>
      <c r="D66" s="235"/>
      <c r="E66" s="235"/>
      <c r="F66" s="235"/>
      <c r="G66" s="23"/>
      <c r="H66" s="194"/>
      <c r="I66" s="194"/>
      <c r="J66" s="205"/>
      <c r="K66" s="4"/>
    </row>
    <row r="67" spans="1:24" ht="21" customHeight="1" thickTop="1" thickBot="1" x14ac:dyDescent="0.4">
      <c r="A67" s="4"/>
      <c r="B67" s="18" t="s">
        <v>227</v>
      </c>
      <c r="C67" s="138" t="s">
        <v>228</v>
      </c>
      <c r="D67" s="138" t="s">
        <v>719</v>
      </c>
      <c r="E67" s="233" t="s">
        <v>231</v>
      </c>
      <c r="F67" s="240" t="s">
        <v>230</v>
      </c>
      <c r="G67" s="228" t="s">
        <v>209</v>
      </c>
      <c r="H67" s="248" t="s">
        <v>71</v>
      </c>
      <c r="I67" s="250" t="s">
        <v>191</v>
      </c>
      <c r="J67" s="249" t="s">
        <v>211</v>
      </c>
      <c r="K67" s="4"/>
    </row>
    <row r="68" spans="1:24" ht="89.75" customHeight="1" x14ac:dyDescent="0.35">
      <c r="A68" s="4"/>
      <c r="B68" s="336" t="s">
        <v>651</v>
      </c>
      <c r="C68" s="327" t="s">
        <v>652</v>
      </c>
      <c r="D68" s="152" t="s">
        <v>742</v>
      </c>
      <c r="E68" s="232" t="s">
        <v>222</v>
      </c>
      <c r="F68" s="189" t="s">
        <v>464</v>
      </c>
      <c r="G68" s="229" t="s">
        <v>206</v>
      </c>
      <c r="H68" s="222" t="s">
        <v>201</v>
      </c>
      <c r="I68" s="253" t="s">
        <v>202</v>
      </c>
      <c r="J68" s="259"/>
      <c r="K68" s="4"/>
      <c r="M68" s="223"/>
      <c r="N68" s="223"/>
      <c r="Q68" s="261"/>
      <c r="R68" s="261"/>
      <c r="S68" s="3"/>
      <c r="T68" s="3"/>
      <c r="U68" s="261"/>
      <c r="V68" s="3"/>
      <c r="W68" s="261"/>
      <c r="X68" s="3"/>
    </row>
    <row r="69" spans="1:24" ht="45.75" customHeight="1" x14ac:dyDescent="0.35">
      <c r="A69" s="4"/>
      <c r="B69" s="154" t="s">
        <v>655</v>
      </c>
      <c r="C69" s="327" t="s">
        <v>652</v>
      </c>
      <c r="D69" s="152" t="s">
        <v>743</v>
      </c>
      <c r="E69" s="232" t="s">
        <v>222</v>
      </c>
      <c r="F69" s="189" t="s">
        <v>464</v>
      </c>
      <c r="G69" s="229" t="s">
        <v>207</v>
      </c>
      <c r="H69" s="222" t="s">
        <v>205</v>
      </c>
      <c r="I69" s="253" t="s">
        <v>205</v>
      </c>
      <c r="J69" s="254"/>
      <c r="K69" s="4"/>
      <c r="M69" s="223"/>
      <c r="N69" s="223"/>
      <c r="P69" s="207"/>
      <c r="Q69" s="262"/>
      <c r="R69" s="263"/>
      <c r="S69" s="3"/>
      <c r="T69" s="262"/>
      <c r="U69" s="263"/>
      <c r="V69" s="262"/>
      <c r="W69" s="263"/>
      <c r="X69" s="3"/>
    </row>
    <row r="70" spans="1:24" ht="35.75" customHeight="1" x14ac:dyDescent="0.35">
      <c r="A70" s="4"/>
      <c r="B70" s="336" t="s">
        <v>658</v>
      </c>
      <c r="C70" s="327" t="s">
        <v>659</v>
      </c>
      <c r="D70" s="152" t="s">
        <v>744</v>
      </c>
      <c r="E70" s="232" t="s">
        <v>222</v>
      </c>
      <c r="F70" s="189" t="s">
        <v>464</v>
      </c>
      <c r="G70" s="229" t="s">
        <v>206</v>
      </c>
      <c r="H70" s="222" t="s">
        <v>202</v>
      </c>
      <c r="I70" s="253" t="s">
        <v>201</v>
      </c>
      <c r="J70" s="254"/>
      <c r="K70" s="4"/>
      <c r="M70" s="223"/>
      <c r="N70" s="223"/>
      <c r="P70" s="207"/>
      <c r="Q70" s="262"/>
      <c r="R70" s="263"/>
      <c r="S70" s="3"/>
      <c r="T70" s="262"/>
      <c r="U70" s="263"/>
      <c r="V70" s="262"/>
      <c r="W70" s="263"/>
      <c r="X70" s="3"/>
    </row>
    <row r="71" spans="1:24" ht="48.75" customHeight="1" x14ac:dyDescent="0.35">
      <c r="A71" s="4"/>
      <c r="B71" s="336" t="s">
        <v>662</v>
      </c>
      <c r="C71" s="327" t="s">
        <v>659</v>
      </c>
      <c r="D71" s="152" t="s">
        <v>745</v>
      </c>
      <c r="E71" s="232" t="s">
        <v>222</v>
      </c>
      <c r="F71" s="189" t="s">
        <v>464</v>
      </c>
      <c r="G71" s="229" t="s">
        <v>207</v>
      </c>
      <c r="H71" s="222" t="s">
        <v>205</v>
      </c>
      <c r="I71" s="253" t="s">
        <v>205</v>
      </c>
      <c r="J71" s="254"/>
      <c r="K71" s="4"/>
      <c r="M71" s="223"/>
      <c r="N71" s="223"/>
      <c r="P71" s="207"/>
      <c r="Q71" s="262"/>
      <c r="R71" s="263"/>
      <c r="S71" s="3"/>
      <c r="T71" s="262"/>
      <c r="U71" s="263"/>
      <c r="V71" s="262"/>
      <c r="W71" s="263"/>
      <c r="X71" s="3"/>
    </row>
    <row r="72" spans="1:24" ht="39.5" customHeight="1" x14ac:dyDescent="0.35">
      <c r="A72" s="4"/>
      <c r="B72" s="154" t="s">
        <v>667</v>
      </c>
      <c r="C72" s="327" t="s">
        <v>668</v>
      </c>
      <c r="D72" s="152" t="s">
        <v>746</v>
      </c>
      <c r="E72" s="232" t="s">
        <v>222</v>
      </c>
      <c r="F72" s="189" t="s">
        <v>464</v>
      </c>
      <c r="G72" s="229" t="s">
        <v>206</v>
      </c>
      <c r="H72" s="222" t="s">
        <v>201</v>
      </c>
      <c r="I72" s="253" t="s">
        <v>201</v>
      </c>
      <c r="J72" s="254"/>
      <c r="K72" s="4"/>
      <c r="M72" s="223"/>
      <c r="N72" s="223"/>
      <c r="P72" s="207"/>
      <c r="Q72" s="262"/>
      <c r="R72" s="263"/>
      <c r="S72" s="3"/>
      <c r="T72" s="262"/>
      <c r="U72" s="263"/>
      <c r="V72" s="262"/>
      <c r="W72" s="263"/>
      <c r="X72" s="3"/>
    </row>
    <row r="73" spans="1:24" ht="62" customHeight="1" x14ac:dyDescent="0.35">
      <c r="A73" s="4"/>
      <c r="B73" s="154" t="s">
        <v>747</v>
      </c>
      <c r="C73" s="327" t="s">
        <v>670</v>
      </c>
      <c r="D73" s="152" t="s">
        <v>748</v>
      </c>
      <c r="E73" s="232" t="s">
        <v>222</v>
      </c>
      <c r="F73" s="189" t="s">
        <v>463</v>
      </c>
      <c r="G73" s="229" t="s">
        <v>206</v>
      </c>
      <c r="H73" s="222" t="s">
        <v>202</v>
      </c>
      <c r="I73" s="253" t="s">
        <v>201</v>
      </c>
      <c r="J73" s="254"/>
      <c r="K73" s="4"/>
      <c r="M73" s="223"/>
      <c r="N73" s="223"/>
      <c r="P73" s="207"/>
      <c r="Q73" s="262"/>
      <c r="R73" s="263"/>
      <c r="S73" s="3"/>
      <c r="T73" s="262"/>
      <c r="U73" s="263"/>
      <c r="V73" s="262"/>
      <c r="W73" s="263"/>
      <c r="X73" s="3"/>
    </row>
    <row r="74" spans="1:24" ht="44.25" customHeight="1" thickBot="1" x14ac:dyDescent="0.4">
      <c r="A74" s="4"/>
      <c r="B74" s="154" t="s">
        <v>671</v>
      </c>
      <c r="C74" s="327" t="s">
        <v>672</v>
      </c>
      <c r="D74" s="152" t="s">
        <v>749</v>
      </c>
      <c r="E74" s="232" t="s">
        <v>222</v>
      </c>
      <c r="F74" s="189" t="s">
        <v>464</v>
      </c>
      <c r="G74" s="230" t="s">
        <v>206</v>
      </c>
      <c r="H74" s="231" t="s">
        <v>202</v>
      </c>
      <c r="I74" s="251" t="s">
        <v>201</v>
      </c>
      <c r="J74" s="256"/>
      <c r="K74" s="4"/>
      <c r="M74" s="223"/>
      <c r="N74" s="223"/>
      <c r="P74" s="207"/>
      <c r="Q74" s="262"/>
      <c r="R74" s="263"/>
      <c r="S74" s="3"/>
      <c r="T74" s="262"/>
      <c r="U74" s="263"/>
      <c r="V74" s="262"/>
      <c r="W74" s="263"/>
      <c r="X74" s="3"/>
    </row>
    <row r="75" spans="1:24" ht="28.5" customHeight="1" thickTop="1" x14ac:dyDescent="0.35">
      <c r="A75" s="4"/>
      <c r="B75" s="212"/>
      <c r="C75" s="212"/>
      <c r="D75" s="212"/>
      <c r="E75" s="212"/>
      <c r="F75" s="212"/>
      <c r="G75" s="219"/>
      <c r="H75" s="187"/>
      <c r="I75" s="187"/>
      <c r="J75" s="187"/>
      <c r="K75" s="4"/>
      <c r="Q75" s="3"/>
      <c r="R75" s="3"/>
      <c r="S75" s="3"/>
      <c r="T75" s="3"/>
      <c r="U75" s="3"/>
      <c r="V75" s="3"/>
      <c r="W75" s="3"/>
      <c r="X75" s="3"/>
    </row>
    <row r="76" spans="1:24" ht="29.25" customHeight="1" thickBot="1" x14ac:dyDescent="0.6">
      <c r="A76" s="4"/>
      <c r="B76" s="126"/>
      <c r="C76" s="209" t="s">
        <v>686</v>
      </c>
      <c r="D76" s="238"/>
      <c r="E76" s="238"/>
      <c r="F76" s="238"/>
      <c r="G76" s="239"/>
      <c r="H76" s="237"/>
      <c r="I76" s="237"/>
      <c r="J76" s="237"/>
      <c r="K76" s="4"/>
      <c r="P76" s="207"/>
    </row>
    <row r="77" spans="1:24" ht="21.75" customHeight="1" thickTop="1" thickBot="1" x14ac:dyDescent="0.4">
      <c r="A77" s="4"/>
      <c r="B77" s="18" t="s">
        <v>227</v>
      </c>
      <c r="C77" s="138" t="s">
        <v>228</v>
      </c>
      <c r="D77" s="138" t="s">
        <v>719</v>
      </c>
      <c r="E77" s="233" t="s">
        <v>231</v>
      </c>
      <c r="F77" s="240" t="s">
        <v>230</v>
      </c>
      <c r="G77" s="228" t="s">
        <v>209</v>
      </c>
      <c r="H77" s="248" t="s">
        <v>71</v>
      </c>
      <c r="I77" s="250" t="s">
        <v>191</v>
      </c>
      <c r="J77" s="249" t="s">
        <v>211</v>
      </c>
      <c r="K77" s="4"/>
    </row>
    <row r="78" spans="1:24" ht="44.25" customHeight="1" x14ac:dyDescent="0.35">
      <c r="A78" s="4"/>
      <c r="B78" s="44" t="s">
        <v>686</v>
      </c>
      <c r="C78" s="327" t="s">
        <v>687</v>
      </c>
      <c r="D78" s="152" t="s">
        <v>750</v>
      </c>
      <c r="E78" s="232" t="s">
        <v>222</v>
      </c>
      <c r="F78" s="189" t="s">
        <v>463</v>
      </c>
      <c r="G78" s="229" t="s">
        <v>206</v>
      </c>
      <c r="H78" s="222" t="s">
        <v>201</v>
      </c>
      <c r="I78" s="253" t="s">
        <v>201</v>
      </c>
      <c r="J78" s="255"/>
      <c r="K78" s="4"/>
      <c r="M78" s="223"/>
      <c r="N78" s="223"/>
    </row>
    <row r="79" spans="1:24" ht="51" customHeight="1" thickBot="1" x14ac:dyDescent="0.4">
      <c r="A79" s="4"/>
      <c r="B79" s="44" t="s">
        <v>688</v>
      </c>
      <c r="C79" s="327" t="s">
        <v>689</v>
      </c>
      <c r="D79" s="152" t="s">
        <v>751</v>
      </c>
      <c r="E79" s="232" t="s">
        <v>222</v>
      </c>
      <c r="F79" s="189" t="s">
        <v>463</v>
      </c>
      <c r="G79" s="230" t="s">
        <v>206</v>
      </c>
      <c r="H79" s="231" t="s">
        <v>201</v>
      </c>
      <c r="I79" s="251" t="s">
        <v>201</v>
      </c>
      <c r="J79" s="256"/>
      <c r="K79" s="4"/>
      <c r="M79" s="223"/>
      <c r="N79" s="223"/>
    </row>
    <row r="80" spans="1:24" ht="26.75" customHeight="1" thickTop="1" x14ac:dyDescent="0.35">
      <c r="A80" s="4"/>
      <c r="B80" s="213"/>
      <c r="C80" s="213"/>
      <c r="D80" s="213"/>
      <c r="E80" s="213"/>
      <c r="F80" s="213"/>
      <c r="G80" s="221"/>
      <c r="H80" s="160"/>
      <c r="I80" s="160"/>
      <c r="J80" s="160"/>
      <c r="K80" s="4"/>
    </row>
    <row r="81" spans="1:14" ht="29" customHeight="1" thickBot="1" x14ac:dyDescent="0.6">
      <c r="A81" s="4"/>
      <c r="B81" s="126"/>
      <c r="C81" s="209" t="s">
        <v>699</v>
      </c>
      <c r="D81" s="238"/>
      <c r="E81" s="238"/>
      <c r="F81" s="238"/>
      <c r="G81" s="239"/>
      <c r="H81" s="237"/>
      <c r="I81" s="237"/>
      <c r="J81" s="237"/>
      <c r="K81" s="4"/>
    </row>
    <row r="82" spans="1:14" ht="23.75" customHeight="1" thickTop="1" thickBot="1" x14ac:dyDescent="0.4">
      <c r="A82" s="4"/>
      <c r="B82" s="18" t="s">
        <v>227</v>
      </c>
      <c r="C82" s="138" t="s">
        <v>228</v>
      </c>
      <c r="D82" s="138" t="s">
        <v>719</v>
      </c>
      <c r="E82" s="233" t="s">
        <v>231</v>
      </c>
      <c r="F82" s="240" t="s">
        <v>230</v>
      </c>
      <c r="G82" s="228" t="s">
        <v>209</v>
      </c>
      <c r="H82" s="248" t="s">
        <v>71</v>
      </c>
      <c r="I82" s="250" t="s">
        <v>191</v>
      </c>
      <c r="J82" s="249" t="s">
        <v>211</v>
      </c>
      <c r="K82" s="4"/>
    </row>
    <row r="83" spans="1:14" ht="48" customHeight="1" x14ac:dyDescent="0.35">
      <c r="A83" s="4"/>
      <c r="B83" s="154" t="s">
        <v>700</v>
      </c>
      <c r="C83" s="327" t="s">
        <v>752</v>
      </c>
      <c r="D83" s="327" t="s">
        <v>753</v>
      </c>
      <c r="E83" s="232" t="s">
        <v>222</v>
      </c>
      <c r="F83" s="189" t="s">
        <v>463</v>
      </c>
      <c r="G83" s="229" t="s">
        <v>206</v>
      </c>
      <c r="H83" s="222" t="s">
        <v>201</v>
      </c>
      <c r="I83" s="253" t="s">
        <v>201</v>
      </c>
      <c r="J83" s="255"/>
      <c r="K83" s="4"/>
      <c r="M83" s="223"/>
      <c r="N83" s="223"/>
    </row>
    <row r="84" spans="1:14" ht="114.75" customHeight="1" thickBot="1" x14ac:dyDescent="0.4">
      <c r="A84" s="4"/>
      <c r="B84" s="44" t="s">
        <v>700</v>
      </c>
      <c r="C84" s="327" t="s">
        <v>752</v>
      </c>
      <c r="D84" s="327" t="s">
        <v>754</v>
      </c>
      <c r="E84" s="232" t="s">
        <v>222</v>
      </c>
      <c r="F84" s="189" t="s">
        <v>463</v>
      </c>
      <c r="G84" s="230" t="s">
        <v>206</v>
      </c>
      <c r="H84" s="231" t="s">
        <v>201</v>
      </c>
      <c r="I84" s="251" t="s">
        <v>201</v>
      </c>
      <c r="J84" s="256"/>
      <c r="K84" s="4"/>
      <c r="M84" s="223"/>
      <c r="N84" s="223"/>
    </row>
    <row r="85" spans="1:14" ht="114.75" customHeight="1" thickTop="1" x14ac:dyDescent="0.35">
      <c r="A85" s="4"/>
      <c r="B85" s="44" t="s">
        <v>702</v>
      </c>
      <c r="C85" s="327" t="s">
        <v>752</v>
      </c>
      <c r="D85" s="327" t="s">
        <v>754</v>
      </c>
      <c r="E85" s="232" t="s">
        <v>222</v>
      </c>
      <c r="F85" s="189" t="s">
        <v>463</v>
      </c>
      <c r="G85" s="329"/>
      <c r="H85" s="330"/>
      <c r="I85" s="330"/>
      <c r="J85" s="331"/>
      <c r="K85" s="4"/>
      <c r="M85" s="223"/>
      <c r="N85" s="223"/>
    </row>
    <row r="86" spans="1:14" ht="30.5" customHeight="1" x14ac:dyDescent="0.35">
      <c r="A86" s="4"/>
      <c r="B86" s="213"/>
      <c r="C86" s="213"/>
      <c r="D86" s="213"/>
      <c r="E86" s="213"/>
      <c r="F86" s="213"/>
      <c r="G86" s="221"/>
      <c r="H86" s="160"/>
      <c r="I86" s="160"/>
      <c r="J86" s="160"/>
      <c r="K86" s="4"/>
    </row>
    <row r="87" spans="1:14" ht="28.25" customHeight="1" thickBot="1" x14ac:dyDescent="0.6">
      <c r="A87" s="4"/>
      <c r="B87" s="126"/>
      <c r="C87" s="209" t="s">
        <v>821</v>
      </c>
      <c r="D87" s="238"/>
      <c r="E87" s="238"/>
      <c r="F87" s="238"/>
      <c r="G87" s="239"/>
      <c r="H87" s="237"/>
      <c r="I87" s="237"/>
      <c r="J87" s="237"/>
      <c r="K87" s="4"/>
    </row>
    <row r="88" spans="1:14" ht="19.5" customHeight="1" thickTop="1" thickBot="1" x14ac:dyDescent="0.4">
      <c r="A88" s="4"/>
      <c r="B88" s="18" t="s">
        <v>227</v>
      </c>
      <c r="C88" s="138" t="s">
        <v>228</v>
      </c>
      <c r="D88" s="138" t="s">
        <v>719</v>
      </c>
      <c r="E88" s="233" t="s">
        <v>231</v>
      </c>
      <c r="F88" s="240" t="s">
        <v>230</v>
      </c>
      <c r="G88" s="228" t="s">
        <v>209</v>
      </c>
      <c r="H88" s="248" t="s">
        <v>71</v>
      </c>
      <c r="I88" s="250" t="s">
        <v>191</v>
      </c>
      <c r="J88" s="249" t="s">
        <v>211</v>
      </c>
      <c r="K88" s="4"/>
    </row>
    <row r="89" spans="1:14" ht="87.5" customHeight="1" thickBot="1" x14ac:dyDescent="0.4">
      <c r="A89" s="4"/>
      <c r="B89" s="154" t="s">
        <v>713</v>
      </c>
      <c r="C89" s="327" t="s">
        <v>756</v>
      </c>
      <c r="D89" s="152" t="s">
        <v>755</v>
      </c>
      <c r="E89" s="232" t="s">
        <v>222</v>
      </c>
      <c r="F89" s="189" t="s">
        <v>463</v>
      </c>
      <c r="G89" s="230" t="s">
        <v>206</v>
      </c>
      <c r="H89" s="231" t="s">
        <v>201</v>
      </c>
      <c r="I89" s="251" t="s">
        <v>201</v>
      </c>
      <c r="J89" s="260"/>
      <c r="K89" s="4"/>
      <c r="M89" s="223"/>
      <c r="N89" s="223"/>
    </row>
    <row r="90" spans="1:14" ht="15" thickTop="1" x14ac:dyDescent="0.35">
      <c r="A90" s="4"/>
      <c r="B90" s="4"/>
      <c r="C90" s="4"/>
      <c r="D90" s="4"/>
      <c r="E90" s="4"/>
      <c r="F90" s="4"/>
      <c r="G90" s="4"/>
      <c r="H90" s="4"/>
      <c r="I90" s="4"/>
      <c r="J90" s="4"/>
      <c r="K90" s="4"/>
    </row>
    <row r="91" spans="1:14" x14ac:dyDescent="0.35">
      <c r="A91" s="4"/>
      <c r="B91" s="4"/>
      <c r="C91" s="4"/>
      <c r="D91" s="4"/>
      <c r="E91" s="4"/>
      <c r="F91" s="4"/>
      <c r="G91" s="4"/>
      <c r="H91" s="4"/>
      <c r="I91" s="4"/>
      <c r="J91" s="4"/>
      <c r="K91" s="4"/>
    </row>
    <row r="92" spans="1:14" x14ac:dyDescent="0.35">
      <c r="A92" s="4"/>
      <c r="B92" s="4"/>
      <c r="C92" s="4"/>
      <c r="D92" s="4"/>
      <c r="E92" s="4"/>
      <c r="F92" s="4"/>
      <c r="G92" s="4"/>
      <c r="H92" s="4"/>
      <c r="I92" s="4"/>
      <c r="J92" s="4"/>
      <c r="K92" s="4"/>
    </row>
    <row r="93" spans="1:14" x14ac:dyDescent="0.35">
      <c r="A93" s="4"/>
      <c r="B93" s="4"/>
      <c r="C93" s="4"/>
      <c r="D93" s="4"/>
      <c r="E93" s="4"/>
      <c r="F93" s="4"/>
      <c r="G93" s="4"/>
      <c r="H93" s="4"/>
      <c r="I93" s="4"/>
      <c r="J93" s="4"/>
      <c r="K93" s="4"/>
    </row>
    <row r="94" spans="1:14" ht="21" x14ac:dyDescent="0.5">
      <c r="B94" s="156"/>
    </row>
  </sheetData>
  <sheetProtection algorithmName="SHA-512" hashValue="059N+q1M6qH0oNQ4G8j4bkcubYTDEld7vg2WYMWVm18eBJ7+DAbxUBsUIEsy5HCECIQHN/KDY05j4Yaph3ki8Q==" saltValue="Yqfy1C3KjVhwvrKjWK0+XQ==" spinCount="100000" sheet="1" objects="1" scenarios="1"/>
  <mergeCells count="9">
    <mergeCell ref="C2:F8"/>
    <mergeCell ref="B21:F21"/>
    <mergeCell ref="B24:F24"/>
    <mergeCell ref="C25:F25"/>
    <mergeCell ref="B11:F15"/>
    <mergeCell ref="B17:F18"/>
    <mergeCell ref="B19:F19"/>
    <mergeCell ref="B20:F20"/>
    <mergeCell ref="B22:F23"/>
  </mergeCells>
  <conditionalFormatting sqref="H68:I74 J58">
    <cfRule type="cellIs" dxfId="876" priority="246" operator="equal">
      <formula>"N.A."</formula>
    </cfRule>
    <cfRule type="cellIs" dxfId="875" priority="252" operator="equal">
      <formula>"Yes"</formula>
    </cfRule>
    <cfRule type="containsText" dxfId="874" priority="253" operator="containsText" text="No">
      <formula>NOT(ISERROR(SEARCH("No",H58)))</formula>
    </cfRule>
  </conditionalFormatting>
  <conditionalFormatting sqref="I68:I74 J58">
    <cfRule type="cellIs" dxfId="873" priority="250" operator="equal">
      <formula>"Yes"</formula>
    </cfRule>
    <cfRule type="cellIs" dxfId="872" priority="251" operator="equal">
      <formula>"No"</formula>
    </cfRule>
  </conditionalFormatting>
  <conditionalFormatting sqref="H69:I74">
    <cfRule type="cellIs" dxfId="871" priority="248" operator="equal">
      <formula>"Yes"</formula>
    </cfRule>
    <cfRule type="cellIs" dxfId="870" priority="249" operator="equal">
      <formula>"No"</formula>
    </cfRule>
  </conditionalFormatting>
  <conditionalFormatting sqref="G68:G74">
    <cfRule type="cellIs" dxfId="869" priority="244" operator="equal">
      <formula>"Not Applicable"</formula>
    </cfRule>
    <cfRule type="cellIs" dxfId="868" priority="245" operator="equal">
      <formula>"Applicable"</formula>
    </cfRule>
  </conditionalFormatting>
  <conditionalFormatting sqref="G27:G28">
    <cfRule type="cellIs" dxfId="867" priority="242" operator="equal">
      <formula>"Not Applicable"</formula>
    </cfRule>
    <cfRule type="cellIs" dxfId="866" priority="243" operator="equal">
      <formula>"Applicable"</formula>
    </cfRule>
  </conditionalFormatting>
  <conditionalFormatting sqref="G36">
    <cfRule type="cellIs" dxfId="865" priority="238" operator="equal">
      <formula>"Not Applicable"</formula>
    </cfRule>
    <cfRule type="cellIs" dxfId="864" priority="239" operator="equal">
      <formula>"Applicable"</formula>
    </cfRule>
  </conditionalFormatting>
  <conditionalFormatting sqref="G37">
    <cfRule type="cellIs" dxfId="863" priority="236" operator="equal">
      <formula>"Not Applicable"</formula>
    </cfRule>
    <cfRule type="cellIs" dxfId="862" priority="237" operator="equal">
      <formula>"Applicable"</formula>
    </cfRule>
  </conditionalFormatting>
  <conditionalFormatting sqref="G38">
    <cfRule type="cellIs" dxfId="861" priority="234" operator="equal">
      <formula>"Not Applicable"</formula>
    </cfRule>
    <cfRule type="cellIs" dxfId="860" priority="235" operator="equal">
      <formula>"Applicable"</formula>
    </cfRule>
  </conditionalFormatting>
  <conditionalFormatting sqref="G42">
    <cfRule type="cellIs" dxfId="859" priority="232" operator="equal">
      <formula>"Not Applicable"</formula>
    </cfRule>
    <cfRule type="cellIs" dxfId="858" priority="233" operator="equal">
      <formula>"Applicable"</formula>
    </cfRule>
  </conditionalFormatting>
  <conditionalFormatting sqref="G43">
    <cfRule type="cellIs" dxfId="857" priority="230" operator="equal">
      <formula>"Not Applicable"</formula>
    </cfRule>
    <cfRule type="cellIs" dxfId="856" priority="231" operator="equal">
      <formula>"Applicable"</formula>
    </cfRule>
  </conditionalFormatting>
  <conditionalFormatting sqref="G44">
    <cfRule type="cellIs" dxfId="855" priority="228" operator="equal">
      <formula>"Not Applicable"</formula>
    </cfRule>
    <cfRule type="cellIs" dxfId="854" priority="229" operator="equal">
      <formula>"Applicable"</formula>
    </cfRule>
  </conditionalFormatting>
  <conditionalFormatting sqref="G45">
    <cfRule type="cellIs" dxfId="853" priority="226" operator="equal">
      <formula>"Not Applicable"</formula>
    </cfRule>
    <cfRule type="cellIs" dxfId="852" priority="227" operator="equal">
      <formula>"Applicable"</formula>
    </cfRule>
  </conditionalFormatting>
  <conditionalFormatting sqref="G46">
    <cfRule type="cellIs" dxfId="851" priority="224" operator="equal">
      <formula>"Not Applicable"</formula>
    </cfRule>
    <cfRule type="cellIs" dxfId="850" priority="225" operator="equal">
      <formula>"Applicable"</formula>
    </cfRule>
  </conditionalFormatting>
  <conditionalFormatting sqref="G47">
    <cfRule type="cellIs" dxfId="849" priority="222" operator="equal">
      <formula>"Not Applicable"</formula>
    </cfRule>
    <cfRule type="cellIs" dxfId="848" priority="223" operator="equal">
      <formula>"Applicable"</formula>
    </cfRule>
  </conditionalFormatting>
  <conditionalFormatting sqref="G48">
    <cfRule type="cellIs" dxfId="847" priority="220" operator="equal">
      <formula>"Not Applicable"</formula>
    </cfRule>
    <cfRule type="cellIs" dxfId="846" priority="221" operator="equal">
      <formula>"Applicable"</formula>
    </cfRule>
  </conditionalFormatting>
  <conditionalFormatting sqref="G49">
    <cfRule type="cellIs" dxfId="845" priority="218" operator="equal">
      <formula>"Not Applicable"</formula>
    </cfRule>
    <cfRule type="cellIs" dxfId="844" priority="219" operator="equal">
      <formula>"Applicable"</formula>
    </cfRule>
  </conditionalFormatting>
  <conditionalFormatting sqref="G50">
    <cfRule type="cellIs" dxfId="843" priority="216" operator="equal">
      <formula>"Not Applicable"</formula>
    </cfRule>
    <cfRule type="cellIs" dxfId="842" priority="217" operator="equal">
      <formula>"Applicable"</formula>
    </cfRule>
  </conditionalFormatting>
  <conditionalFormatting sqref="G54">
    <cfRule type="cellIs" dxfId="841" priority="214" operator="equal">
      <formula>"Not Applicable"</formula>
    </cfRule>
    <cfRule type="cellIs" dxfId="840" priority="215" operator="equal">
      <formula>"Applicable"</formula>
    </cfRule>
  </conditionalFormatting>
  <conditionalFormatting sqref="G58">
    <cfRule type="cellIs" dxfId="839" priority="210" operator="equal">
      <formula>"Not Applicable"</formula>
    </cfRule>
    <cfRule type="cellIs" dxfId="838" priority="211" operator="equal">
      <formula>"Applicable"</formula>
    </cfRule>
  </conditionalFormatting>
  <conditionalFormatting sqref="G63">
    <cfRule type="cellIs" dxfId="837" priority="208" operator="equal">
      <formula>"Not Applicable"</formula>
    </cfRule>
    <cfRule type="cellIs" dxfId="836" priority="209" operator="equal">
      <formula>"Applicable"</formula>
    </cfRule>
  </conditionalFormatting>
  <conditionalFormatting sqref="G64">
    <cfRule type="cellIs" dxfId="835" priority="206" operator="equal">
      <formula>"Not Applicable"</formula>
    </cfRule>
    <cfRule type="cellIs" dxfId="834" priority="207" operator="equal">
      <formula>"Applicable"</formula>
    </cfRule>
  </conditionalFormatting>
  <conditionalFormatting sqref="G78">
    <cfRule type="cellIs" dxfId="833" priority="204" operator="equal">
      <formula>"Not Applicable"</formula>
    </cfRule>
    <cfRule type="cellIs" dxfId="832" priority="205" operator="equal">
      <formula>"Applicable"</formula>
    </cfRule>
  </conditionalFormatting>
  <conditionalFormatting sqref="G79">
    <cfRule type="cellIs" dxfId="831" priority="202" operator="equal">
      <formula>"Not Applicable"</formula>
    </cfRule>
    <cfRule type="cellIs" dxfId="830" priority="203" operator="equal">
      <formula>"Applicable"</formula>
    </cfRule>
  </conditionalFormatting>
  <conditionalFormatting sqref="G83">
    <cfRule type="cellIs" dxfId="829" priority="200" operator="equal">
      <formula>"Not Applicable"</formula>
    </cfRule>
    <cfRule type="cellIs" dxfId="828" priority="201" operator="equal">
      <formula>"Applicable"</formula>
    </cfRule>
  </conditionalFormatting>
  <conditionalFormatting sqref="G84:G85">
    <cfRule type="cellIs" dxfId="827" priority="198" operator="equal">
      <formula>"Not Applicable"</formula>
    </cfRule>
    <cfRule type="cellIs" dxfId="826" priority="199" operator="equal">
      <formula>"Applicable"</formula>
    </cfRule>
  </conditionalFormatting>
  <conditionalFormatting sqref="G89">
    <cfRule type="cellIs" dxfId="825" priority="196" operator="equal">
      <formula>"Not Applicable"</formula>
    </cfRule>
    <cfRule type="cellIs" dxfId="824" priority="197" operator="equal">
      <formula>"Applicable"</formula>
    </cfRule>
  </conditionalFormatting>
  <conditionalFormatting sqref="H27:J28">
    <cfRule type="cellIs" dxfId="823" priority="191" operator="equal">
      <formula>"N.A."</formula>
    </cfRule>
    <cfRule type="cellIs" dxfId="822" priority="194" operator="equal">
      <formula>"Yes"</formula>
    </cfRule>
    <cfRule type="containsText" dxfId="821" priority="195" operator="containsText" text="No">
      <formula>NOT(ISERROR(SEARCH("No",H27)))</formula>
    </cfRule>
  </conditionalFormatting>
  <conditionalFormatting sqref="I27:J28">
    <cfRule type="cellIs" dxfId="820" priority="192" operator="equal">
      <formula>"Yes"</formula>
    </cfRule>
    <cfRule type="cellIs" dxfId="819" priority="193" operator="equal">
      <formula>"No"</formula>
    </cfRule>
  </conditionalFormatting>
  <conditionalFormatting sqref="H36:I36">
    <cfRule type="cellIs" dxfId="818" priority="181" operator="equal">
      <formula>"N.A."</formula>
    </cfRule>
    <cfRule type="cellIs" dxfId="817" priority="184" operator="equal">
      <formula>"Yes"</formula>
    </cfRule>
    <cfRule type="containsText" dxfId="816" priority="185" operator="containsText" text="No">
      <formula>NOT(ISERROR(SEARCH("No",H36)))</formula>
    </cfRule>
  </conditionalFormatting>
  <conditionalFormatting sqref="I36">
    <cfRule type="cellIs" dxfId="815" priority="182" operator="equal">
      <formula>"Yes"</formula>
    </cfRule>
    <cfRule type="cellIs" dxfId="814" priority="183" operator="equal">
      <formula>"No"</formula>
    </cfRule>
  </conditionalFormatting>
  <conditionalFormatting sqref="H37:I37">
    <cfRule type="cellIs" dxfId="813" priority="176" operator="equal">
      <formula>"N.A."</formula>
    </cfRule>
    <cfRule type="cellIs" dxfId="812" priority="179" operator="equal">
      <formula>"Yes"</formula>
    </cfRule>
    <cfRule type="containsText" dxfId="811" priority="180" operator="containsText" text="No">
      <formula>NOT(ISERROR(SEARCH("No",H37)))</formula>
    </cfRule>
  </conditionalFormatting>
  <conditionalFormatting sqref="I37">
    <cfRule type="cellIs" dxfId="810" priority="177" operator="equal">
      <formula>"Yes"</formula>
    </cfRule>
    <cfRule type="cellIs" dxfId="809" priority="178" operator="equal">
      <formula>"No"</formula>
    </cfRule>
  </conditionalFormatting>
  <conditionalFormatting sqref="H38:I38">
    <cfRule type="cellIs" dxfId="808" priority="171" operator="equal">
      <formula>"N.A."</formula>
    </cfRule>
    <cfRule type="cellIs" dxfId="807" priority="174" operator="equal">
      <formula>"Yes"</formula>
    </cfRule>
    <cfRule type="containsText" dxfId="806" priority="175" operator="containsText" text="No">
      <formula>NOT(ISERROR(SEARCH("No",H38)))</formula>
    </cfRule>
  </conditionalFormatting>
  <conditionalFormatting sqref="I38">
    <cfRule type="cellIs" dxfId="805" priority="172" operator="equal">
      <formula>"Yes"</formula>
    </cfRule>
    <cfRule type="cellIs" dxfId="804" priority="173" operator="equal">
      <formula>"No"</formula>
    </cfRule>
  </conditionalFormatting>
  <conditionalFormatting sqref="H42:I42">
    <cfRule type="cellIs" dxfId="803" priority="166" operator="equal">
      <formula>"N.A."</formula>
    </cfRule>
    <cfRule type="cellIs" dxfId="802" priority="169" operator="equal">
      <formula>"Yes"</formula>
    </cfRule>
    <cfRule type="containsText" dxfId="801" priority="170" operator="containsText" text="No">
      <formula>NOT(ISERROR(SEARCH("No",H42)))</formula>
    </cfRule>
  </conditionalFormatting>
  <conditionalFormatting sqref="I42">
    <cfRule type="cellIs" dxfId="800" priority="167" operator="equal">
      <formula>"Yes"</formula>
    </cfRule>
    <cfRule type="cellIs" dxfId="799" priority="168" operator="equal">
      <formula>"No"</formula>
    </cfRule>
  </conditionalFormatting>
  <conditionalFormatting sqref="H43:I43">
    <cfRule type="cellIs" dxfId="798" priority="161" operator="equal">
      <formula>"N.A."</formula>
    </cfRule>
    <cfRule type="cellIs" dxfId="797" priority="164" operator="equal">
      <formula>"Yes"</formula>
    </cfRule>
    <cfRule type="containsText" dxfId="796" priority="165" operator="containsText" text="No">
      <formula>NOT(ISERROR(SEARCH("No",H43)))</formula>
    </cfRule>
  </conditionalFormatting>
  <conditionalFormatting sqref="I43">
    <cfRule type="cellIs" dxfId="795" priority="162" operator="equal">
      <formula>"Yes"</formula>
    </cfRule>
    <cfRule type="cellIs" dxfId="794" priority="163" operator="equal">
      <formula>"No"</formula>
    </cfRule>
  </conditionalFormatting>
  <conditionalFormatting sqref="H44:I44">
    <cfRule type="cellIs" dxfId="793" priority="156" operator="equal">
      <formula>"N.A."</formula>
    </cfRule>
    <cfRule type="cellIs" dxfId="792" priority="159" operator="equal">
      <formula>"Yes"</formula>
    </cfRule>
    <cfRule type="containsText" dxfId="791" priority="160" operator="containsText" text="No">
      <formula>NOT(ISERROR(SEARCH("No",H44)))</formula>
    </cfRule>
  </conditionalFormatting>
  <conditionalFormatting sqref="I44">
    <cfRule type="cellIs" dxfId="790" priority="157" operator="equal">
      <formula>"Yes"</formula>
    </cfRule>
    <cfRule type="cellIs" dxfId="789" priority="158" operator="equal">
      <formula>"No"</formula>
    </cfRule>
  </conditionalFormatting>
  <conditionalFormatting sqref="H45:I45">
    <cfRule type="cellIs" dxfId="788" priority="151" operator="equal">
      <formula>"N.A."</formula>
    </cfRule>
    <cfRule type="cellIs" dxfId="787" priority="154" operator="equal">
      <formula>"Yes"</formula>
    </cfRule>
    <cfRule type="containsText" dxfId="786" priority="155" operator="containsText" text="No">
      <formula>NOT(ISERROR(SEARCH("No",H45)))</formula>
    </cfRule>
  </conditionalFormatting>
  <conditionalFormatting sqref="I45">
    <cfRule type="cellIs" dxfId="785" priority="152" operator="equal">
      <formula>"Yes"</formula>
    </cfRule>
    <cfRule type="cellIs" dxfId="784" priority="153" operator="equal">
      <formula>"No"</formula>
    </cfRule>
  </conditionalFormatting>
  <conditionalFormatting sqref="H46:I46">
    <cfRule type="cellIs" dxfId="783" priority="146" operator="equal">
      <formula>"N.A."</formula>
    </cfRule>
    <cfRule type="cellIs" dxfId="782" priority="149" operator="equal">
      <formula>"Yes"</formula>
    </cfRule>
    <cfRule type="containsText" dxfId="781" priority="150" operator="containsText" text="No">
      <formula>NOT(ISERROR(SEARCH("No",H46)))</formula>
    </cfRule>
  </conditionalFormatting>
  <conditionalFormatting sqref="I46">
    <cfRule type="cellIs" dxfId="780" priority="147" operator="equal">
      <formula>"Yes"</formula>
    </cfRule>
    <cfRule type="cellIs" dxfId="779" priority="148" operator="equal">
      <formula>"No"</formula>
    </cfRule>
  </conditionalFormatting>
  <conditionalFormatting sqref="H47:I47">
    <cfRule type="cellIs" dxfId="778" priority="141" operator="equal">
      <formula>"N.A."</formula>
    </cfRule>
    <cfRule type="cellIs" dxfId="777" priority="144" operator="equal">
      <formula>"Yes"</formula>
    </cfRule>
    <cfRule type="containsText" dxfId="776" priority="145" operator="containsText" text="No">
      <formula>NOT(ISERROR(SEARCH("No",H47)))</formula>
    </cfRule>
  </conditionalFormatting>
  <conditionalFormatting sqref="I47">
    <cfRule type="cellIs" dxfId="775" priority="142" operator="equal">
      <formula>"Yes"</formula>
    </cfRule>
    <cfRule type="cellIs" dxfId="774" priority="143" operator="equal">
      <formula>"No"</formula>
    </cfRule>
  </conditionalFormatting>
  <conditionalFormatting sqref="H48:I48">
    <cfRule type="cellIs" dxfId="773" priority="136" operator="equal">
      <formula>"N.A."</formula>
    </cfRule>
    <cfRule type="cellIs" dxfId="772" priority="139" operator="equal">
      <formula>"Yes"</formula>
    </cfRule>
    <cfRule type="containsText" dxfId="771" priority="140" operator="containsText" text="No">
      <formula>NOT(ISERROR(SEARCH("No",H48)))</formula>
    </cfRule>
  </conditionalFormatting>
  <conditionalFormatting sqref="I48">
    <cfRule type="cellIs" dxfId="770" priority="137" operator="equal">
      <formula>"Yes"</formula>
    </cfRule>
    <cfRule type="cellIs" dxfId="769" priority="138" operator="equal">
      <formula>"No"</formula>
    </cfRule>
  </conditionalFormatting>
  <conditionalFormatting sqref="H49:I49">
    <cfRule type="cellIs" dxfId="768" priority="131" operator="equal">
      <formula>"N.A."</formula>
    </cfRule>
    <cfRule type="cellIs" dxfId="767" priority="134" operator="equal">
      <formula>"Yes"</formula>
    </cfRule>
    <cfRule type="containsText" dxfId="766" priority="135" operator="containsText" text="No">
      <formula>NOT(ISERROR(SEARCH("No",H49)))</formula>
    </cfRule>
  </conditionalFormatting>
  <conditionalFormatting sqref="I49">
    <cfRule type="cellIs" dxfId="765" priority="132" operator="equal">
      <formula>"Yes"</formula>
    </cfRule>
    <cfRule type="cellIs" dxfId="764" priority="133" operator="equal">
      <formula>"No"</formula>
    </cfRule>
  </conditionalFormatting>
  <conditionalFormatting sqref="H50:I50">
    <cfRule type="cellIs" dxfId="763" priority="126" operator="equal">
      <formula>"N.A."</formula>
    </cfRule>
    <cfRule type="cellIs" dxfId="762" priority="129" operator="equal">
      <formula>"Yes"</formula>
    </cfRule>
    <cfRule type="containsText" dxfId="761" priority="130" operator="containsText" text="No">
      <formula>NOT(ISERROR(SEARCH("No",H50)))</formula>
    </cfRule>
  </conditionalFormatting>
  <conditionalFormatting sqref="I50">
    <cfRule type="cellIs" dxfId="760" priority="127" operator="equal">
      <formula>"Yes"</formula>
    </cfRule>
    <cfRule type="cellIs" dxfId="759" priority="128" operator="equal">
      <formula>"No"</formula>
    </cfRule>
  </conditionalFormatting>
  <conditionalFormatting sqref="H54:I54">
    <cfRule type="cellIs" dxfId="758" priority="121" operator="equal">
      <formula>"N.A."</formula>
    </cfRule>
    <cfRule type="cellIs" dxfId="757" priority="124" operator="equal">
      <formula>"Yes"</formula>
    </cfRule>
    <cfRule type="containsText" dxfId="756" priority="125" operator="containsText" text="No">
      <formula>NOT(ISERROR(SEARCH("No",H54)))</formula>
    </cfRule>
  </conditionalFormatting>
  <conditionalFormatting sqref="I54">
    <cfRule type="cellIs" dxfId="755" priority="122" operator="equal">
      <formula>"Yes"</formula>
    </cfRule>
    <cfRule type="cellIs" dxfId="754" priority="123" operator="equal">
      <formula>"No"</formula>
    </cfRule>
  </conditionalFormatting>
  <conditionalFormatting sqref="H58:I58">
    <cfRule type="cellIs" dxfId="753" priority="111" operator="equal">
      <formula>"N.A."</formula>
    </cfRule>
    <cfRule type="cellIs" dxfId="752" priority="114" operator="equal">
      <formula>"Yes"</formula>
    </cfRule>
    <cfRule type="containsText" dxfId="751" priority="115" operator="containsText" text="No">
      <formula>NOT(ISERROR(SEARCH("No",H58)))</formula>
    </cfRule>
  </conditionalFormatting>
  <conditionalFormatting sqref="I58">
    <cfRule type="cellIs" dxfId="750" priority="112" operator="equal">
      <formula>"Yes"</formula>
    </cfRule>
    <cfRule type="cellIs" dxfId="749" priority="113" operator="equal">
      <formula>"No"</formula>
    </cfRule>
  </conditionalFormatting>
  <conditionalFormatting sqref="H63:I63">
    <cfRule type="cellIs" dxfId="748" priority="106" operator="equal">
      <formula>"N.A."</formula>
    </cfRule>
    <cfRule type="cellIs" dxfId="747" priority="109" operator="equal">
      <formula>"Yes"</formula>
    </cfRule>
    <cfRule type="containsText" dxfId="746" priority="110" operator="containsText" text="No">
      <formula>NOT(ISERROR(SEARCH("No",H63)))</formula>
    </cfRule>
  </conditionalFormatting>
  <conditionalFormatting sqref="I63">
    <cfRule type="cellIs" dxfId="745" priority="107" operator="equal">
      <formula>"Yes"</formula>
    </cfRule>
    <cfRule type="cellIs" dxfId="744" priority="108" operator="equal">
      <formula>"No"</formula>
    </cfRule>
  </conditionalFormatting>
  <conditionalFormatting sqref="H64:I64">
    <cfRule type="cellIs" dxfId="743" priority="101" operator="equal">
      <formula>"N.A."</formula>
    </cfRule>
    <cfRule type="cellIs" dxfId="742" priority="104" operator="equal">
      <formula>"Yes"</formula>
    </cfRule>
    <cfRule type="containsText" dxfId="741" priority="105" operator="containsText" text="No">
      <formula>NOT(ISERROR(SEARCH("No",H64)))</formula>
    </cfRule>
  </conditionalFormatting>
  <conditionalFormatting sqref="I64">
    <cfRule type="cellIs" dxfId="740" priority="102" operator="equal">
      <formula>"Yes"</formula>
    </cfRule>
    <cfRule type="cellIs" dxfId="739" priority="103" operator="equal">
      <formula>"No"</formula>
    </cfRule>
  </conditionalFormatting>
  <conditionalFormatting sqref="H78:I78">
    <cfRule type="cellIs" dxfId="738" priority="96" operator="equal">
      <formula>"N.A."</formula>
    </cfRule>
    <cfRule type="cellIs" dxfId="737" priority="99" operator="equal">
      <formula>"Yes"</formula>
    </cfRule>
    <cfRule type="containsText" dxfId="736" priority="100" operator="containsText" text="No">
      <formula>NOT(ISERROR(SEARCH("No",H78)))</formula>
    </cfRule>
  </conditionalFormatting>
  <conditionalFormatting sqref="I78">
    <cfRule type="cellIs" dxfId="735" priority="97" operator="equal">
      <formula>"Yes"</formula>
    </cfRule>
    <cfRule type="cellIs" dxfId="734" priority="98" operator="equal">
      <formula>"No"</formula>
    </cfRule>
  </conditionalFormatting>
  <conditionalFormatting sqref="H79:I79">
    <cfRule type="cellIs" dxfId="733" priority="91" operator="equal">
      <formula>"N.A."</formula>
    </cfRule>
    <cfRule type="cellIs" dxfId="732" priority="94" operator="equal">
      <formula>"Yes"</formula>
    </cfRule>
    <cfRule type="containsText" dxfId="731" priority="95" operator="containsText" text="No">
      <formula>NOT(ISERROR(SEARCH("No",H79)))</formula>
    </cfRule>
  </conditionalFormatting>
  <conditionalFormatting sqref="I79">
    <cfRule type="cellIs" dxfId="730" priority="92" operator="equal">
      <formula>"Yes"</formula>
    </cfRule>
    <cfRule type="cellIs" dxfId="729" priority="93" operator="equal">
      <formula>"No"</formula>
    </cfRule>
  </conditionalFormatting>
  <conditionalFormatting sqref="H83:I83">
    <cfRule type="cellIs" dxfId="728" priority="86" operator="equal">
      <formula>"N.A."</formula>
    </cfRule>
    <cfRule type="cellIs" dxfId="727" priority="89" operator="equal">
      <formula>"Yes"</formula>
    </cfRule>
    <cfRule type="containsText" dxfId="726" priority="90" operator="containsText" text="No">
      <formula>NOT(ISERROR(SEARCH("No",H83)))</formula>
    </cfRule>
  </conditionalFormatting>
  <conditionalFormatting sqref="I83">
    <cfRule type="cellIs" dxfId="725" priority="87" operator="equal">
      <formula>"Yes"</formula>
    </cfRule>
    <cfRule type="cellIs" dxfId="724" priority="88" operator="equal">
      <formula>"No"</formula>
    </cfRule>
  </conditionalFormatting>
  <conditionalFormatting sqref="H84:I85">
    <cfRule type="cellIs" dxfId="723" priority="81" operator="equal">
      <formula>"N.A."</formula>
    </cfRule>
    <cfRule type="cellIs" dxfId="722" priority="84" operator="equal">
      <formula>"Yes"</formula>
    </cfRule>
    <cfRule type="containsText" dxfId="721" priority="85" operator="containsText" text="No">
      <formula>NOT(ISERROR(SEARCH("No",H84)))</formula>
    </cfRule>
  </conditionalFormatting>
  <conditionalFormatting sqref="I84:I85">
    <cfRule type="cellIs" dxfId="720" priority="82" operator="equal">
      <formula>"Yes"</formula>
    </cfRule>
    <cfRule type="cellIs" dxfId="719" priority="83" operator="equal">
      <formula>"No"</formula>
    </cfRule>
  </conditionalFormatting>
  <conditionalFormatting sqref="H89:J89">
    <cfRule type="cellIs" dxfId="718" priority="76" operator="equal">
      <formula>"N.A."</formula>
    </cfRule>
    <cfRule type="cellIs" dxfId="717" priority="79" operator="equal">
      <formula>"Yes"</formula>
    </cfRule>
    <cfRule type="containsText" dxfId="716" priority="80" operator="containsText" text="No">
      <formula>NOT(ISERROR(SEARCH("No",H89)))</formula>
    </cfRule>
  </conditionalFormatting>
  <conditionalFormatting sqref="I89:J89">
    <cfRule type="cellIs" dxfId="715" priority="77" operator="equal">
      <formula>"Yes"</formula>
    </cfRule>
    <cfRule type="cellIs" dxfId="714" priority="78" operator="equal">
      <formula>"No"</formula>
    </cfRule>
  </conditionalFormatting>
  <conditionalFormatting sqref="G32">
    <cfRule type="cellIs" dxfId="713" priority="72" operator="equal">
      <formula>"Not Applicable"</formula>
    </cfRule>
    <cfRule type="cellIs" dxfId="712" priority="73" operator="equal">
      <formula>"Applicable"</formula>
    </cfRule>
  </conditionalFormatting>
  <conditionalFormatting sqref="H32">
    <cfRule type="cellIs" dxfId="711" priority="67" operator="equal">
      <formula>"N.A."</formula>
    </cfRule>
    <cfRule type="cellIs" dxfId="710" priority="70" operator="equal">
      <formula>"Yes"</formula>
    </cfRule>
    <cfRule type="containsText" dxfId="709" priority="71" operator="containsText" text="No">
      <formula>NOT(ISERROR(SEARCH("No",H32)))</formula>
    </cfRule>
  </conditionalFormatting>
  <conditionalFormatting sqref="J83:J85">
    <cfRule type="cellIs" dxfId="708" priority="1" operator="equal">
      <formula>"N.A."</formula>
    </cfRule>
    <cfRule type="cellIs" dxfId="707" priority="4" operator="equal">
      <formula>"Yes"</formula>
    </cfRule>
    <cfRule type="containsText" dxfId="706" priority="5" operator="containsText" text="No">
      <formula>NOT(ISERROR(SEARCH("No",J83)))</formula>
    </cfRule>
  </conditionalFormatting>
  <conditionalFormatting sqref="J83:J85">
    <cfRule type="cellIs" dxfId="705" priority="2" operator="equal">
      <formula>"Yes"</formula>
    </cfRule>
    <cfRule type="cellIs" dxfId="704" priority="3" operator="equal">
      <formula>"No"</formula>
    </cfRule>
  </conditionalFormatting>
  <conditionalFormatting sqref="I32:J32">
    <cfRule type="cellIs" dxfId="703" priority="56" operator="equal">
      <formula>"N.A."</formula>
    </cfRule>
    <cfRule type="cellIs" dxfId="702" priority="59" operator="equal">
      <formula>"Yes"</formula>
    </cfRule>
    <cfRule type="containsText" dxfId="701" priority="60" operator="containsText" text="No">
      <formula>NOT(ISERROR(SEARCH("No",I32)))</formula>
    </cfRule>
  </conditionalFormatting>
  <conditionalFormatting sqref="I32:J32">
    <cfRule type="cellIs" dxfId="700" priority="57" operator="equal">
      <formula>"Yes"</formula>
    </cfRule>
    <cfRule type="cellIs" dxfId="699" priority="58" operator="equal">
      <formula>"No"</formula>
    </cfRule>
  </conditionalFormatting>
  <conditionalFormatting sqref="J37:J38">
    <cfRule type="cellIs" dxfId="698" priority="46" operator="equal">
      <formula>"N.A."</formula>
    </cfRule>
    <cfRule type="cellIs" dxfId="697" priority="49" operator="equal">
      <formula>"Yes"</formula>
    </cfRule>
    <cfRule type="containsText" dxfId="696" priority="50" operator="containsText" text="No">
      <formula>NOT(ISERROR(SEARCH("No",J37)))</formula>
    </cfRule>
  </conditionalFormatting>
  <conditionalFormatting sqref="J37:J38">
    <cfRule type="cellIs" dxfId="695" priority="47" operator="equal">
      <formula>"Yes"</formula>
    </cfRule>
    <cfRule type="cellIs" dxfId="694" priority="48" operator="equal">
      <formula>"No"</formula>
    </cfRule>
  </conditionalFormatting>
  <conditionalFormatting sqref="J36">
    <cfRule type="cellIs" dxfId="693" priority="41" operator="equal">
      <formula>"N.A."</formula>
    </cfRule>
    <cfRule type="cellIs" dxfId="692" priority="44" operator="equal">
      <formula>"Yes"</formula>
    </cfRule>
    <cfRule type="containsText" dxfId="691" priority="45" operator="containsText" text="No">
      <formula>NOT(ISERROR(SEARCH("No",J36)))</formula>
    </cfRule>
  </conditionalFormatting>
  <conditionalFormatting sqref="J36">
    <cfRule type="cellIs" dxfId="690" priority="42" operator="equal">
      <formula>"Yes"</formula>
    </cfRule>
    <cfRule type="cellIs" dxfId="689" priority="43" operator="equal">
      <formula>"No"</formula>
    </cfRule>
  </conditionalFormatting>
  <conditionalFormatting sqref="J43:J50">
    <cfRule type="cellIs" dxfId="688" priority="36" operator="equal">
      <formula>"N.A."</formula>
    </cfRule>
    <cfRule type="cellIs" dxfId="687" priority="39" operator="equal">
      <formula>"Yes"</formula>
    </cfRule>
    <cfRule type="containsText" dxfId="686" priority="40" operator="containsText" text="No">
      <formula>NOT(ISERROR(SEARCH("No",J43)))</formula>
    </cfRule>
  </conditionalFormatting>
  <conditionalFormatting sqref="J43:J50">
    <cfRule type="cellIs" dxfId="685" priority="37" operator="equal">
      <formula>"Yes"</formula>
    </cfRule>
    <cfRule type="cellIs" dxfId="684" priority="38" operator="equal">
      <formula>"No"</formula>
    </cfRule>
  </conditionalFormatting>
  <conditionalFormatting sqref="J42">
    <cfRule type="cellIs" dxfId="683" priority="31" operator="equal">
      <formula>"N.A."</formula>
    </cfRule>
    <cfRule type="cellIs" dxfId="682" priority="34" operator="equal">
      <formula>"Yes"</formula>
    </cfRule>
    <cfRule type="containsText" dxfId="681" priority="35" operator="containsText" text="No">
      <formula>NOT(ISERROR(SEARCH("No",J42)))</formula>
    </cfRule>
  </conditionalFormatting>
  <conditionalFormatting sqref="J42">
    <cfRule type="cellIs" dxfId="680" priority="32" operator="equal">
      <formula>"Yes"</formula>
    </cfRule>
    <cfRule type="cellIs" dxfId="679" priority="33" operator="equal">
      <formula>"No"</formula>
    </cfRule>
  </conditionalFormatting>
  <conditionalFormatting sqref="J54">
    <cfRule type="cellIs" dxfId="678" priority="26" operator="equal">
      <formula>"N.A."</formula>
    </cfRule>
    <cfRule type="cellIs" dxfId="677" priority="29" operator="equal">
      <formula>"Yes"</formula>
    </cfRule>
    <cfRule type="containsText" dxfId="676" priority="30" operator="containsText" text="No">
      <formula>NOT(ISERROR(SEARCH("No",J54)))</formula>
    </cfRule>
  </conditionalFormatting>
  <conditionalFormatting sqref="J54">
    <cfRule type="cellIs" dxfId="675" priority="27" operator="equal">
      <formula>"Yes"</formula>
    </cfRule>
    <cfRule type="cellIs" dxfId="674" priority="28" operator="equal">
      <formula>"No"</formula>
    </cfRule>
  </conditionalFormatting>
  <conditionalFormatting sqref="J63:J64">
    <cfRule type="cellIs" dxfId="673" priority="16" operator="equal">
      <formula>"N.A."</formula>
    </cfRule>
    <cfRule type="cellIs" dxfId="672" priority="19" operator="equal">
      <formula>"Yes"</formula>
    </cfRule>
    <cfRule type="containsText" dxfId="671" priority="20" operator="containsText" text="No">
      <formula>NOT(ISERROR(SEARCH("No",J63)))</formula>
    </cfRule>
  </conditionalFormatting>
  <conditionalFormatting sqref="J63:J64">
    <cfRule type="cellIs" dxfId="670" priority="17" operator="equal">
      <formula>"Yes"</formula>
    </cfRule>
    <cfRule type="cellIs" dxfId="669" priority="18" operator="equal">
      <formula>"No"</formula>
    </cfRule>
  </conditionalFormatting>
  <conditionalFormatting sqref="J68:J74">
    <cfRule type="cellIs" dxfId="668" priority="11" operator="equal">
      <formula>"N.A."</formula>
    </cfRule>
    <cfRule type="cellIs" dxfId="667" priority="14" operator="equal">
      <formula>"Yes"</formula>
    </cfRule>
    <cfRule type="containsText" dxfId="666" priority="15" operator="containsText" text="No">
      <formula>NOT(ISERROR(SEARCH("No",J68)))</formula>
    </cfRule>
  </conditionalFormatting>
  <conditionalFormatting sqref="J68:J74">
    <cfRule type="cellIs" dxfId="665" priority="12" operator="equal">
      <formula>"Yes"</formula>
    </cfRule>
    <cfRule type="cellIs" dxfId="664" priority="13" operator="equal">
      <formula>"No"</formula>
    </cfRule>
  </conditionalFormatting>
  <conditionalFormatting sqref="J78:J79">
    <cfRule type="cellIs" dxfId="663" priority="6" operator="equal">
      <formula>"N.A."</formula>
    </cfRule>
    <cfRule type="cellIs" dxfId="662" priority="9" operator="equal">
      <formula>"Yes"</formula>
    </cfRule>
    <cfRule type="containsText" dxfId="661" priority="10" operator="containsText" text="No">
      <formula>NOT(ISERROR(SEARCH("No",J78)))</formula>
    </cfRule>
  </conditionalFormatting>
  <conditionalFormatting sqref="J78:J79">
    <cfRule type="cellIs" dxfId="660" priority="7" operator="equal">
      <formula>"Yes"</formula>
    </cfRule>
    <cfRule type="cellIs" dxfId="659" priority="8" operator="equal">
      <formula>"No"</formula>
    </cfRule>
  </conditionalFormatting>
  <hyperlinks>
    <hyperlink ref="E27" location="'Critérios Alimentação|Catering'!B23" display="Aqui" xr:uid="{00000000-0004-0000-0600-000002000000}"/>
    <hyperlink ref="E36" location="'Critérios Alimentação|Catering'!B31" display="Aqui" xr:uid="{3891F108-DB1A-48DD-9971-6CAD761122D8}"/>
    <hyperlink ref="E42" location="'Critérios Alimentação|Catering'!B38" display="Aqui" xr:uid="{A7DFE976-1F1C-4179-9F56-633D32144B60}"/>
    <hyperlink ref="E28" location="'Critérios Alimentação|Catering'!B24" display="Aqui" xr:uid="{FC79D039-8C1F-4BA6-ADFB-280E259DCF0F}"/>
    <hyperlink ref="E32" location="'Critérios Alimentação|Catering'!B27" display="Aqui" xr:uid="{58B7DE02-C33E-45B1-8359-6DE27722E9E5}"/>
    <hyperlink ref="E37:E38" location="'Critérios Alimentação|Catering'!B31" display="Aqui" xr:uid="{53E58B4D-3B61-438E-8C88-3F9A92670510}"/>
    <hyperlink ref="E37" location="'Critérios Alimentação|Catering'!B32" display="Aqui" xr:uid="{C7623AD9-5E45-4AEA-9E61-B538A9B64281}"/>
    <hyperlink ref="E38" location="'Critérios Alimentação|Catering'!B33" display="Aqui" xr:uid="{A00E0256-3F3F-4CE9-AE1E-E92F831050FB}"/>
    <hyperlink ref="E43:E50" location="'Critérios Alimentação|Catering'!B38" display="Aqui" xr:uid="{50301955-1BB9-4C67-BEA4-D0BFF4B8B5D5}"/>
    <hyperlink ref="E43" location="'Critérios Alimentação|Catering'!B41" display="Aqui" xr:uid="{D1152F8D-32E3-42E0-8A3C-C551B94704B4}"/>
    <hyperlink ref="E44" location="'Critérios Alimentação|Catering'!B44" display="Aqui" xr:uid="{137D63D6-1499-43A5-8E94-0F1E74285626}"/>
    <hyperlink ref="E45" location="'Critérios Alimentação|Catering'!B46" display="Aqui" xr:uid="{36351A61-FC01-412D-B2DD-E7ED15BB3E12}"/>
    <hyperlink ref="E46" location="'Critérios Alimentação|Catering'!B49" display="Aqui" xr:uid="{9EEA5611-46B7-4BBC-ABCC-A48145ADB174}"/>
    <hyperlink ref="E47" location="'Critérios Alimentação|Catering'!B52" display="Aqui" xr:uid="{8EF1CA26-D218-4DE2-B7CE-A2B12E33D370}"/>
    <hyperlink ref="E48" location="'Critérios Alimentação|Catering'!B55" display="Aqui" xr:uid="{E340C507-86B5-46CF-B43B-CD13E1FEB8A4}"/>
    <hyperlink ref="E49" location="'Critérios Alimentação|Catering'!B57" display="Aqui" xr:uid="{AA032285-9006-4B15-B40F-2FAD4FC1C6FB}"/>
    <hyperlink ref="E50" location="'Critérios Alimentação|Catering'!B59" display="Aqui" xr:uid="{F9120DA8-6AD0-4545-B9D2-886C044E6151}"/>
    <hyperlink ref="E54" location="'Critérios Alimentação|Catering'!B63" display="Aqui" xr:uid="{1E48C434-A44B-4B9F-9DF4-56EBDC0E9B36}"/>
    <hyperlink ref="E58" location="'Critérios Alimentação|Catering'!B69" display="Aqui" xr:uid="{7A8E5ABE-447A-424F-B4CB-EF6B44A8E259}"/>
    <hyperlink ref="E63" location="'Critérios Alimentação|Catering'!B74" display="Aqui" xr:uid="{7A0615B3-8D47-4E78-B73E-B4CD6E095AB2}"/>
    <hyperlink ref="E64" location="'Critérios Alimentação|Catering'!B75" display="Aqui" xr:uid="{A7CE68A0-ABFB-4C15-A401-F73814951E76}"/>
    <hyperlink ref="E68" location="'Critérios Alimentação|Catering'!B79" display="Aqui" xr:uid="{0434A5A2-8409-4D8D-B77A-A2A515587055}"/>
    <hyperlink ref="E69:E74" location="'Critérios Alimentação|Catering'!B74" display="Aqui" xr:uid="{A50294B8-E669-4B91-ACBF-083C1D814FF1}"/>
    <hyperlink ref="E69" location="'Critérios Alimentação|Catering'!B80" display="Aqui" xr:uid="{639B9889-1D24-442C-BD9D-3102C96BF870}"/>
    <hyperlink ref="E70" location="'Critérios Alimentação|Catering'!B81" display="Aqui" xr:uid="{8A99CAC0-2120-47B8-986B-15C51A93F45F}"/>
    <hyperlink ref="E71" location="'Critérios Alimentação|Catering'!B82" display="Aqui" xr:uid="{2FAAFB78-9E24-43DD-9CE7-D3375FFE06BC}"/>
    <hyperlink ref="E72" location="'Critérios Alimentação|Catering'!B83" display="Aqui" xr:uid="{CD6B1143-CEF2-4CFB-978B-75AB0F571746}"/>
    <hyperlink ref="E73" location="'Critérios Alimentação|Catering'!B84" display="Aqui" xr:uid="{11F7C141-B391-436D-AB61-7C7F044C35E5}"/>
    <hyperlink ref="E74" location="'Critérios Alimentação|Catering'!B86" display="Aqui" xr:uid="{E3665F0E-847E-45D7-A461-14350FC986F2}"/>
    <hyperlink ref="E78" location="'Critérios Alimentação|Catering'!B91" display="Aqui" xr:uid="{0110D736-A07A-42B0-9676-8D11F2728CD7}"/>
    <hyperlink ref="E79" location="'Critérios Alimentação|Catering'!B94" display="Aqui" xr:uid="{096350D4-0B05-481E-A36E-03BB463640B7}"/>
    <hyperlink ref="E83" location="'Critérios Alimentação|Catering'!B98" display="Aqui" xr:uid="{0D7BFECD-5241-4502-81F8-719BADCDD579}"/>
    <hyperlink ref="E84:E85" location="'Critérios Alimentação|Catering'!B74" display="Aqui" xr:uid="{012A7D44-971C-4CDE-9D8A-5ACB629A5649}"/>
    <hyperlink ref="E84" location="'Critérios Alimentação|Catering'!B98" display="Aqui" xr:uid="{D88E148F-0E45-424C-A94D-4AC50246A351}"/>
    <hyperlink ref="E85" location="'Critérios Alimentação|Catering'!B99" display="Aqui" xr:uid="{23B2D02B-6A9E-4D03-BB49-24463C15A53C}"/>
    <hyperlink ref="E89" location="'Critérios Alimentação|Catering'!B105" display="Aqui" xr:uid="{FF430407-00FF-430C-AEB3-423E6A8EBBBC}"/>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0179" r:id="rId4" name="Button 3">
              <controlPr defaultSize="0" print="0" autoFill="0" autoPict="0" macro="[0]!Gotocriteriaschool">
                <anchor moveWithCells="1" sizeWithCells="1">
                  <from>
                    <xdr:col>4</xdr:col>
                    <xdr:colOff>241300</xdr:colOff>
                    <xdr:row>89</xdr:row>
                    <xdr:rowOff>114300</xdr:rowOff>
                  </from>
                  <to>
                    <xdr:col>10</xdr:col>
                    <xdr:colOff>12700</xdr:colOff>
                    <xdr:row>92</xdr:row>
                    <xdr:rowOff>50800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600-000000000000}">
          <x14:formula1>
            <xm:f>Dados!$X$55:$X$57</xm:f>
          </x14:formula1>
          <xm:sqref>H63:I64 H89:J89 H27:I28 H32:I32 H36:I38 H42:I50 H54:I54 H68:I74 H78:I79 H83:I85 H58:I58</xm:sqref>
        </x14:dataValidation>
        <x14:dataValidation type="list" allowBlank="1" showInputMessage="1" showErrorMessage="1" xr:uid="{00000000-0002-0000-0600-000001000000}">
          <x14:formula1>
            <xm:f>Dados!$Z$55:$Z$56</xm:f>
          </x14:formula1>
          <xm:sqref>G68:G74 G27:G28 G32 G36:G38 G42:G50 G54 G63:G64 G78:G79 G83:G85 G89 G58</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4">
    <tabColor theme="4" tint="-0.499984740745262"/>
  </sheetPr>
  <dimension ref="A1:L112"/>
  <sheetViews>
    <sheetView showGridLines="0" showRowColHeaders="0" zoomScale="70" zoomScaleNormal="70" workbookViewId="0">
      <selection activeCell="U28" sqref="U28"/>
    </sheetView>
  </sheetViews>
  <sheetFormatPr defaultRowHeight="14.5" x14ac:dyDescent="0.35"/>
  <cols>
    <col min="2" max="4" width="30.81640625" customWidth="1"/>
    <col min="5" max="5" width="103.36328125" customWidth="1"/>
    <col min="6" max="6" width="56.54296875" customWidth="1"/>
    <col min="7" max="7" width="55" customWidth="1"/>
    <col min="8" max="8" width="18.81640625" customWidth="1"/>
    <col min="9" max="9" width="25.81640625" customWidth="1"/>
    <col min="10" max="11" width="18.81640625" customWidth="1"/>
  </cols>
  <sheetData>
    <row r="1" spans="1:12" x14ac:dyDescent="0.35">
      <c r="A1" s="4"/>
      <c r="B1" s="4"/>
      <c r="C1" s="4"/>
      <c r="D1" s="4"/>
      <c r="E1" s="4"/>
      <c r="F1" s="4"/>
      <c r="G1" s="4"/>
      <c r="H1" s="4"/>
      <c r="I1" s="4"/>
      <c r="J1" s="4"/>
      <c r="K1" s="4"/>
      <c r="L1" s="4"/>
    </row>
    <row r="2" spans="1:12" ht="44" customHeight="1" x14ac:dyDescent="0.35">
      <c r="A2" s="4"/>
      <c r="B2" s="19"/>
      <c r="C2" s="19"/>
      <c r="D2" s="389" t="s">
        <v>217</v>
      </c>
      <c r="E2" s="389"/>
      <c r="F2" s="389"/>
      <c r="G2" s="389"/>
      <c r="H2" s="389"/>
      <c r="I2" s="389"/>
      <c r="J2" s="389"/>
      <c r="K2" s="389"/>
      <c r="L2" s="4"/>
    </row>
    <row r="3" spans="1:12" ht="14.5" customHeight="1" x14ac:dyDescent="0.35">
      <c r="A3" s="4"/>
      <c r="B3" s="19"/>
      <c r="C3" s="19"/>
      <c r="D3" s="389"/>
      <c r="E3" s="389"/>
      <c r="F3" s="389"/>
      <c r="G3" s="389"/>
      <c r="H3" s="389"/>
      <c r="I3" s="389"/>
      <c r="J3" s="389"/>
      <c r="K3" s="389"/>
      <c r="L3" s="4"/>
    </row>
    <row r="4" spans="1:12" ht="14.5" customHeight="1" x14ac:dyDescent="0.35">
      <c r="A4" s="4"/>
      <c r="B4" s="19"/>
      <c r="C4" s="19"/>
      <c r="D4" s="389"/>
      <c r="E4" s="389"/>
      <c r="F4" s="389"/>
      <c r="G4" s="389"/>
      <c r="H4" s="389"/>
      <c r="I4" s="389"/>
      <c r="J4" s="389"/>
      <c r="K4" s="389"/>
      <c r="L4" s="4"/>
    </row>
    <row r="5" spans="1:12" ht="14.5" customHeight="1" x14ac:dyDescent="0.35">
      <c r="A5" s="4"/>
      <c r="B5" s="19"/>
      <c r="C5" s="19"/>
      <c r="D5" s="389"/>
      <c r="E5" s="389"/>
      <c r="F5" s="389"/>
      <c r="G5" s="389"/>
      <c r="H5" s="389"/>
      <c r="I5" s="389"/>
      <c r="J5" s="389"/>
      <c r="K5" s="389"/>
      <c r="L5" s="4"/>
    </row>
    <row r="6" spans="1:12" ht="14.5" customHeight="1" x14ac:dyDescent="0.35">
      <c r="A6" s="4"/>
      <c r="B6" s="19"/>
      <c r="C6" s="19"/>
      <c r="D6" s="389"/>
      <c r="E6" s="389"/>
      <c r="F6" s="389"/>
      <c r="G6" s="389"/>
      <c r="H6" s="389"/>
      <c r="I6" s="389"/>
      <c r="J6" s="389"/>
      <c r="K6" s="389"/>
      <c r="L6" s="4"/>
    </row>
    <row r="7" spans="1:12" ht="14.5" customHeight="1" x14ac:dyDescent="0.35">
      <c r="A7" s="4"/>
      <c r="B7" s="19"/>
      <c r="C7" s="19"/>
      <c r="D7" s="389"/>
      <c r="E7" s="389"/>
      <c r="F7" s="389"/>
      <c r="G7" s="389"/>
      <c r="H7" s="389"/>
      <c r="I7" s="389"/>
      <c r="J7" s="389"/>
      <c r="K7" s="389"/>
      <c r="L7" s="4"/>
    </row>
    <row r="8" spans="1:12" ht="14.5" customHeight="1" x14ac:dyDescent="0.35">
      <c r="A8" s="4"/>
      <c r="B8" s="19"/>
      <c r="C8" s="19"/>
      <c r="D8" s="389"/>
      <c r="E8" s="389"/>
      <c r="F8" s="389"/>
      <c r="G8" s="389"/>
      <c r="H8" s="389"/>
      <c r="I8" s="389"/>
      <c r="J8" s="389"/>
      <c r="K8" s="389"/>
      <c r="L8" s="4"/>
    </row>
    <row r="9" spans="1:12" x14ac:dyDescent="0.35">
      <c r="A9" s="4"/>
      <c r="B9" s="4"/>
      <c r="C9" s="4"/>
      <c r="D9" s="4"/>
      <c r="E9" s="4"/>
      <c r="F9" s="4"/>
      <c r="G9" s="4"/>
      <c r="H9" s="4"/>
      <c r="I9" s="4"/>
      <c r="J9" s="4"/>
      <c r="K9" s="4"/>
      <c r="L9" s="4"/>
    </row>
    <row r="10" spans="1:12" ht="18.5" x14ac:dyDescent="0.45">
      <c r="A10" s="4"/>
      <c r="B10" s="147" t="s">
        <v>538</v>
      </c>
      <c r="C10" s="4"/>
      <c r="D10" s="4"/>
      <c r="E10" s="4"/>
      <c r="F10" s="4"/>
      <c r="G10" s="4"/>
      <c r="H10" s="4"/>
      <c r="I10" s="4"/>
      <c r="J10" s="4"/>
      <c r="K10" s="4"/>
      <c r="L10" s="4"/>
    </row>
    <row r="11" spans="1:12" x14ac:dyDescent="0.35">
      <c r="A11" s="4"/>
      <c r="B11" s="375" t="s">
        <v>539</v>
      </c>
      <c r="C11" s="373"/>
      <c r="D11" s="373"/>
      <c r="E11" s="373"/>
      <c r="F11" s="373"/>
      <c r="G11" s="373"/>
      <c r="H11" s="373"/>
      <c r="I11" s="373"/>
      <c r="J11" s="373"/>
      <c r="K11" s="373"/>
      <c r="L11" s="4"/>
    </row>
    <row r="12" spans="1:12" x14ac:dyDescent="0.35">
      <c r="A12" s="4"/>
      <c r="B12" s="373"/>
      <c r="C12" s="373"/>
      <c r="D12" s="373"/>
      <c r="E12" s="373"/>
      <c r="F12" s="373"/>
      <c r="G12" s="373"/>
      <c r="H12" s="373"/>
      <c r="I12" s="373"/>
      <c r="J12" s="373"/>
      <c r="K12" s="373"/>
      <c r="L12" s="4"/>
    </row>
    <row r="13" spans="1:12" x14ac:dyDescent="0.35">
      <c r="A13" s="4"/>
      <c r="B13" s="373"/>
      <c r="C13" s="373"/>
      <c r="D13" s="373"/>
      <c r="E13" s="373"/>
      <c r="F13" s="373"/>
      <c r="G13" s="373"/>
      <c r="H13" s="373"/>
      <c r="I13" s="373"/>
      <c r="J13" s="373"/>
      <c r="K13" s="373"/>
      <c r="L13" s="4"/>
    </row>
    <row r="14" spans="1:12" x14ac:dyDescent="0.35">
      <c r="A14" s="4"/>
      <c r="B14" s="373"/>
      <c r="C14" s="373"/>
      <c r="D14" s="373"/>
      <c r="E14" s="373"/>
      <c r="F14" s="373"/>
      <c r="G14" s="373"/>
      <c r="H14" s="373"/>
      <c r="I14" s="373"/>
      <c r="J14" s="373"/>
      <c r="K14" s="373"/>
      <c r="L14" s="4"/>
    </row>
    <row r="15" spans="1:12" x14ac:dyDescent="0.35">
      <c r="A15" s="4"/>
      <c r="B15" s="373"/>
      <c r="C15" s="373"/>
      <c r="D15" s="373"/>
      <c r="E15" s="373"/>
      <c r="F15" s="373"/>
      <c r="G15" s="373"/>
      <c r="H15" s="373"/>
      <c r="I15" s="373"/>
      <c r="J15" s="373"/>
      <c r="K15" s="373"/>
      <c r="L15" s="4"/>
    </row>
    <row r="16" spans="1:12" x14ac:dyDescent="0.35">
      <c r="A16" s="4"/>
      <c r="B16" s="17"/>
      <c r="C16" s="17"/>
      <c r="D16" s="17"/>
      <c r="E16" s="17"/>
      <c r="F16" s="17"/>
      <c r="G16" s="17"/>
      <c r="H16" s="17"/>
      <c r="I16" s="17"/>
      <c r="J16" s="17"/>
      <c r="K16" s="17"/>
      <c r="L16" s="4"/>
    </row>
    <row r="17" spans="1:12" hidden="1" x14ac:dyDescent="0.35">
      <c r="A17" s="4"/>
      <c r="B17" s="17"/>
      <c r="C17" s="17"/>
      <c r="D17" s="17"/>
      <c r="E17" s="17"/>
      <c r="F17" s="17"/>
      <c r="G17" s="17"/>
      <c r="H17" s="17"/>
      <c r="I17" s="17"/>
      <c r="J17" s="17"/>
      <c r="K17" s="17"/>
      <c r="L17" s="4"/>
    </row>
    <row r="18" spans="1:12" x14ac:dyDescent="0.35">
      <c r="A18" s="4"/>
      <c r="B18" s="17"/>
      <c r="C18" s="17"/>
      <c r="D18" s="17"/>
      <c r="E18" s="17"/>
      <c r="F18" s="17"/>
      <c r="G18" s="17"/>
      <c r="H18" s="17"/>
      <c r="I18" s="17"/>
      <c r="J18" s="17"/>
      <c r="K18" s="17"/>
      <c r="L18" s="4"/>
    </row>
    <row r="19" spans="1:12" x14ac:dyDescent="0.35">
      <c r="A19" s="4"/>
      <c r="B19" s="17"/>
      <c r="C19" s="17"/>
      <c r="D19" s="17"/>
      <c r="E19" s="17"/>
      <c r="F19" s="17"/>
      <c r="G19" s="17"/>
      <c r="H19" s="17"/>
      <c r="I19" s="17"/>
      <c r="J19" s="17"/>
      <c r="K19" s="17"/>
      <c r="L19" s="4"/>
    </row>
    <row r="20" spans="1:12" ht="27.5" customHeight="1" x14ac:dyDescent="0.35">
      <c r="A20" s="4"/>
      <c r="B20" s="379" t="s">
        <v>540</v>
      </c>
      <c r="C20" s="379"/>
      <c r="D20" s="379"/>
      <c r="E20" s="379"/>
      <c r="F20" s="4"/>
      <c r="G20" s="4"/>
      <c r="H20" s="4"/>
      <c r="I20" s="4"/>
      <c r="J20" s="4"/>
      <c r="K20" s="4"/>
      <c r="L20" s="4"/>
    </row>
    <row r="21" spans="1:12" ht="27.5" customHeight="1" thickBot="1" x14ac:dyDescent="0.6">
      <c r="A21" s="4"/>
      <c r="B21" s="158"/>
      <c r="C21" s="388" t="s">
        <v>537</v>
      </c>
      <c r="D21" s="388"/>
      <c r="E21" s="388"/>
      <c r="F21" s="388"/>
      <c r="G21" s="388"/>
      <c r="H21" s="388"/>
      <c r="I21" s="388"/>
      <c r="J21" s="388"/>
      <c r="K21" s="388"/>
      <c r="L21" s="4"/>
    </row>
    <row r="22" spans="1:12" ht="27.5" customHeight="1" thickBot="1" x14ac:dyDescent="0.4">
      <c r="A22" s="4"/>
      <c r="B22" s="121" t="s">
        <v>531</v>
      </c>
      <c r="C22" s="120" t="s">
        <v>456</v>
      </c>
      <c r="D22" s="121" t="s">
        <v>514</v>
      </c>
      <c r="E22" s="122" t="s">
        <v>515</v>
      </c>
      <c r="F22" s="121" t="s">
        <v>516</v>
      </c>
      <c r="G22" s="123" t="s">
        <v>517</v>
      </c>
      <c r="H22" s="124" t="s">
        <v>1</v>
      </c>
      <c r="I22" s="124" t="s">
        <v>518</v>
      </c>
      <c r="J22" s="124" t="s">
        <v>519</v>
      </c>
      <c r="K22" s="125" t="s">
        <v>520</v>
      </c>
      <c r="L22" s="4"/>
    </row>
    <row r="23" spans="1:12" ht="78" x14ac:dyDescent="0.35">
      <c r="A23" s="4"/>
      <c r="B23" s="316" t="s">
        <v>532</v>
      </c>
      <c r="C23" s="177" t="s">
        <v>534</v>
      </c>
      <c r="D23" s="349" t="s">
        <v>232</v>
      </c>
      <c r="E23" s="353" t="s">
        <v>801</v>
      </c>
      <c r="F23" s="175"/>
      <c r="G23" s="320"/>
      <c r="H23" s="170" t="s">
        <v>543</v>
      </c>
      <c r="I23" s="319" t="s">
        <v>544</v>
      </c>
      <c r="J23" s="320" t="s">
        <v>545</v>
      </c>
      <c r="K23" s="299">
        <v>2019</v>
      </c>
      <c r="L23" s="4"/>
    </row>
    <row r="24" spans="1:12" ht="78" x14ac:dyDescent="0.35">
      <c r="A24" s="4"/>
      <c r="B24" s="312" t="s">
        <v>533</v>
      </c>
      <c r="C24" s="177" t="s">
        <v>534</v>
      </c>
      <c r="D24" s="349" t="s">
        <v>232</v>
      </c>
      <c r="E24" s="176" t="s">
        <v>535</v>
      </c>
      <c r="F24" s="175" t="s">
        <v>536</v>
      </c>
      <c r="G24" s="320"/>
      <c r="H24" s="170" t="s">
        <v>543</v>
      </c>
      <c r="I24" s="319" t="s">
        <v>544</v>
      </c>
      <c r="J24" s="320" t="s">
        <v>545</v>
      </c>
      <c r="K24" s="299">
        <v>2019</v>
      </c>
      <c r="L24" s="4"/>
    </row>
    <row r="25" spans="1:12" ht="27.5" customHeight="1" thickBot="1" x14ac:dyDescent="0.6">
      <c r="A25" s="4"/>
      <c r="B25" s="158"/>
      <c r="C25" s="388" t="s">
        <v>571</v>
      </c>
      <c r="D25" s="388"/>
      <c r="E25" s="388"/>
      <c r="F25" s="388"/>
      <c r="G25" s="388"/>
      <c r="H25" s="388"/>
      <c r="I25" s="388"/>
      <c r="J25" s="388"/>
      <c r="K25" s="388"/>
      <c r="L25" s="4"/>
    </row>
    <row r="26" spans="1:12" ht="27.5" customHeight="1" thickBot="1" x14ac:dyDescent="0.4">
      <c r="A26" s="4"/>
      <c r="B26" s="121" t="s">
        <v>531</v>
      </c>
      <c r="C26" s="120" t="s">
        <v>456</v>
      </c>
      <c r="D26" s="121" t="s">
        <v>514</v>
      </c>
      <c r="E26" s="122" t="s">
        <v>515</v>
      </c>
      <c r="F26" s="121" t="s">
        <v>516</v>
      </c>
      <c r="G26" s="123" t="s">
        <v>517</v>
      </c>
      <c r="H26" s="124" t="s">
        <v>1</v>
      </c>
      <c r="I26" s="124" t="s">
        <v>518</v>
      </c>
      <c r="J26" s="124" t="s">
        <v>519</v>
      </c>
      <c r="K26" s="125" t="s">
        <v>520</v>
      </c>
      <c r="L26" s="4"/>
    </row>
    <row r="27" spans="1:12" ht="104" x14ac:dyDescent="0.35">
      <c r="A27" s="4"/>
      <c r="B27" s="312" t="s">
        <v>541</v>
      </c>
      <c r="C27" s="177" t="s">
        <v>542</v>
      </c>
      <c r="D27" s="349" t="s">
        <v>232</v>
      </c>
      <c r="E27" s="176" t="s">
        <v>546</v>
      </c>
      <c r="F27" s="175" t="s">
        <v>547</v>
      </c>
      <c r="G27" s="320"/>
      <c r="H27" s="170" t="s">
        <v>543</v>
      </c>
      <c r="I27" s="319" t="s">
        <v>544</v>
      </c>
      <c r="J27" s="320" t="s">
        <v>545</v>
      </c>
      <c r="K27" s="299">
        <v>2019</v>
      </c>
      <c r="L27" s="4"/>
    </row>
    <row r="28" spans="1:12" ht="18.75" customHeight="1" x14ac:dyDescent="0.35">
      <c r="A28" s="4"/>
      <c r="B28" s="397"/>
      <c r="C28" s="397"/>
      <c r="D28" s="397"/>
      <c r="E28" s="397"/>
      <c r="F28" s="397"/>
      <c r="G28" s="397"/>
      <c r="H28" s="397"/>
      <c r="I28" s="397"/>
      <c r="J28" s="397"/>
      <c r="K28" s="397"/>
      <c r="L28" s="4"/>
    </row>
    <row r="29" spans="1:12" ht="28.4" customHeight="1" thickBot="1" x14ac:dyDescent="0.6">
      <c r="A29" s="4"/>
      <c r="B29" s="159"/>
      <c r="C29" s="388" t="s">
        <v>570</v>
      </c>
      <c r="D29" s="388"/>
      <c r="E29" s="388"/>
      <c r="F29" s="388"/>
      <c r="G29" s="388"/>
      <c r="H29" s="388"/>
      <c r="I29" s="388"/>
      <c r="J29" s="388"/>
      <c r="K29" s="388"/>
      <c r="L29" s="4"/>
    </row>
    <row r="30" spans="1:12" ht="24" thickBot="1" x14ac:dyDescent="0.4">
      <c r="A30" s="4"/>
      <c r="B30" s="121" t="s">
        <v>531</v>
      </c>
      <c r="C30" s="120" t="s">
        <v>456</v>
      </c>
      <c r="D30" s="121" t="s">
        <v>514</v>
      </c>
      <c r="E30" s="122" t="s">
        <v>515</v>
      </c>
      <c r="F30" s="121" t="s">
        <v>516</v>
      </c>
      <c r="G30" s="123" t="s">
        <v>517</v>
      </c>
      <c r="H30" s="124" t="s">
        <v>1</v>
      </c>
      <c r="I30" s="124" t="s">
        <v>518</v>
      </c>
      <c r="J30" s="124" t="s">
        <v>519</v>
      </c>
      <c r="K30" s="125" t="s">
        <v>520</v>
      </c>
      <c r="L30" s="4"/>
    </row>
    <row r="31" spans="1:12" ht="130" x14ac:dyDescent="0.35">
      <c r="A31" s="4"/>
      <c r="B31" s="312" t="s">
        <v>548</v>
      </c>
      <c r="C31" s="354" t="s">
        <v>549</v>
      </c>
      <c r="D31" s="348" t="s">
        <v>550</v>
      </c>
      <c r="E31" s="176" t="s">
        <v>551</v>
      </c>
      <c r="F31" s="175" t="s">
        <v>552</v>
      </c>
      <c r="G31" s="169" t="s">
        <v>553</v>
      </c>
      <c r="H31" s="170" t="s">
        <v>543</v>
      </c>
      <c r="I31" s="319" t="s">
        <v>544</v>
      </c>
      <c r="J31" s="320" t="s">
        <v>545</v>
      </c>
      <c r="K31" s="299">
        <v>2019</v>
      </c>
      <c r="L31" s="4"/>
    </row>
    <row r="32" spans="1:12" ht="91" x14ac:dyDescent="0.35">
      <c r="A32" s="4"/>
      <c r="B32" s="312" t="s">
        <v>724</v>
      </c>
      <c r="C32" s="354" t="s">
        <v>573</v>
      </c>
      <c r="D32" s="349" t="s">
        <v>281</v>
      </c>
      <c r="E32" s="175" t="s">
        <v>554</v>
      </c>
      <c r="F32" s="175" t="s">
        <v>555</v>
      </c>
      <c r="G32" s="169" t="s">
        <v>556</v>
      </c>
      <c r="H32" s="170" t="s">
        <v>220</v>
      </c>
      <c r="I32" s="319" t="s">
        <v>557</v>
      </c>
      <c r="J32" s="320" t="s">
        <v>558</v>
      </c>
      <c r="K32" s="299">
        <v>2019</v>
      </c>
      <c r="L32" s="4"/>
    </row>
    <row r="33" spans="1:12" ht="195" x14ac:dyDescent="0.35">
      <c r="A33" s="4"/>
      <c r="B33" s="312" t="s">
        <v>559</v>
      </c>
      <c r="C33" s="354" t="s">
        <v>560</v>
      </c>
      <c r="D33" s="348" t="s">
        <v>561</v>
      </c>
      <c r="E33" s="175" t="s">
        <v>800</v>
      </c>
      <c r="F33" s="175" t="s">
        <v>562</v>
      </c>
      <c r="G33" s="166" t="s">
        <v>563</v>
      </c>
      <c r="H33" s="350" t="s">
        <v>564</v>
      </c>
      <c r="I33" s="322" t="s">
        <v>565</v>
      </c>
      <c r="J33" s="168" t="s">
        <v>566</v>
      </c>
      <c r="K33" s="168">
        <v>2019</v>
      </c>
      <c r="L33" s="4"/>
    </row>
    <row r="34" spans="1:12" ht="144" x14ac:dyDescent="0.35">
      <c r="A34" s="4"/>
      <c r="B34" s="312" t="s">
        <v>567</v>
      </c>
      <c r="C34" s="354" t="s">
        <v>560</v>
      </c>
      <c r="D34" s="348" t="s">
        <v>235</v>
      </c>
      <c r="E34" s="175" t="s">
        <v>568</v>
      </c>
      <c r="F34" s="175"/>
      <c r="G34" s="166"/>
      <c r="H34" s="350" t="s">
        <v>564</v>
      </c>
      <c r="I34" s="322" t="s">
        <v>565</v>
      </c>
      <c r="J34" s="320" t="s">
        <v>566</v>
      </c>
      <c r="K34" s="299">
        <v>2019</v>
      </c>
      <c r="L34" s="4"/>
    </row>
    <row r="35" spans="1:12" ht="18.5" x14ac:dyDescent="0.35">
      <c r="A35" s="4"/>
      <c r="B35" s="33"/>
      <c r="C35" s="34"/>
      <c r="D35" s="35"/>
      <c r="E35" s="36"/>
      <c r="F35" s="37"/>
      <c r="G35" s="38"/>
      <c r="H35" s="39"/>
      <c r="I35" s="40"/>
      <c r="J35" s="41"/>
      <c r="K35" s="42"/>
      <c r="L35" s="4"/>
    </row>
    <row r="36" spans="1:12" ht="26" customHeight="1" thickBot="1" x14ac:dyDescent="0.4">
      <c r="A36" s="4"/>
      <c r="B36" s="143"/>
      <c r="C36" s="386" t="s">
        <v>569</v>
      </c>
      <c r="D36" s="386"/>
      <c r="E36" s="386"/>
      <c r="F36" s="386"/>
      <c r="G36" s="386"/>
      <c r="H36" s="386"/>
      <c r="I36" s="386"/>
      <c r="J36" s="386"/>
      <c r="K36" s="387"/>
      <c r="L36" s="4"/>
    </row>
    <row r="37" spans="1:12" ht="24" thickBot="1" x14ac:dyDescent="0.4">
      <c r="A37" s="4"/>
      <c r="B37" s="121" t="s">
        <v>531</v>
      </c>
      <c r="C37" s="120" t="s">
        <v>456</v>
      </c>
      <c r="D37" s="121" t="s">
        <v>514</v>
      </c>
      <c r="E37" s="122" t="s">
        <v>515</v>
      </c>
      <c r="F37" s="121" t="s">
        <v>516</v>
      </c>
      <c r="G37" s="123" t="s">
        <v>517</v>
      </c>
      <c r="H37" s="124" t="s">
        <v>1</v>
      </c>
      <c r="I37" s="124" t="s">
        <v>518</v>
      </c>
      <c r="J37" s="124" t="s">
        <v>519</v>
      </c>
      <c r="K37" s="125" t="s">
        <v>520</v>
      </c>
      <c r="L37" s="4"/>
    </row>
    <row r="38" spans="1:12" ht="144" x14ac:dyDescent="0.35">
      <c r="A38" s="4"/>
      <c r="B38" s="300" t="s">
        <v>572</v>
      </c>
      <c r="C38" s="354" t="s">
        <v>573</v>
      </c>
      <c r="D38" s="348" t="s">
        <v>232</v>
      </c>
      <c r="E38" s="175" t="s">
        <v>576</v>
      </c>
      <c r="F38" s="354" t="s">
        <v>578</v>
      </c>
      <c r="G38" s="174" t="s">
        <v>579</v>
      </c>
      <c r="H38" s="351" t="s">
        <v>564</v>
      </c>
      <c r="I38" s="322" t="s">
        <v>580</v>
      </c>
      <c r="J38" s="320" t="s">
        <v>566</v>
      </c>
      <c r="K38" s="299">
        <v>2019</v>
      </c>
      <c r="L38" s="4"/>
    </row>
    <row r="39" spans="1:12" ht="144" x14ac:dyDescent="0.35">
      <c r="A39" s="4"/>
      <c r="B39" s="300" t="s">
        <v>574</v>
      </c>
      <c r="C39" s="354" t="s">
        <v>575</v>
      </c>
      <c r="D39" s="348" t="s">
        <v>281</v>
      </c>
      <c r="E39" s="175" t="s">
        <v>577</v>
      </c>
      <c r="F39" s="354" t="s">
        <v>581</v>
      </c>
      <c r="G39" s="302"/>
      <c r="H39" s="352" t="s">
        <v>564</v>
      </c>
      <c r="I39" s="323" t="s">
        <v>565</v>
      </c>
      <c r="J39" s="324" t="s">
        <v>566</v>
      </c>
      <c r="K39" s="303">
        <v>2019</v>
      </c>
      <c r="L39" s="4"/>
    </row>
    <row r="40" spans="1:12" ht="144" x14ac:dyDescent="0.35">
      <c r="A40" s="4"/>
      <c r="B40" s="300" t="s">
        <v>574</v>
      </c>
      <c r="C40" s="354" t="s">
        <v>573</v>
      </c>
      <c r="D40" s="348" t="s">
        <v>235</v>
      </c>
      <c r="E40" s="175" t="s">
        <v>568</v>
      </c>
      <c r="F40" s="354"/>
      <c r="G40" s="174"/>
      <c r="H40" s="297" t="s">
        <v>564</v>
      </c>
      <c r="I40" s="319" t="s">
        <v>580</v>
      </c>
      <c r="J40" s="320" t="s">
        <v>566</v>
      </c>
      <c r="K40" s="299">
        <v>2019</v>
      </c>
      <c r="L40" s="4"/>
    </row>
    <row r="41" spans="1:12" ht="164.5" customHeight="1" x14ac:dyDescent="0.35">
      <c r="A41" s="4"/>
      <c r="B41" s="312" t="s">
        <v>582</v>
      </c>
      <c r="C41" s="355" t="s">
        <v>575</v>
      </c>
      <c r="D41" s="348" t="s">
        <v>232</v>
      </c>
      <c r="E41" s="175" t="s">
        <v>583</v>
      </c>
      <c r="F41" s="175" t="s">
        <v>584</v>
      </c>
      <c r="G41" s="301" t="s">
        <v>585</v>
      </c>
      <c r="H41" s="297" t="s">
        <v>564</v>
      </c>
      <c r="I41" s="319" t="s">
        <v>565</v>
      </c>
      <c r="J41" s="320" t="s">
        <v>566</v>
      </c>
      <c r="K41" s="299">
        <v>2019</v>
      </c>
      <c r="L41" s="4"/>
    </row>
    <row r="42" spans="1:12" ht="144" x14ac:dyDescent="0.35">
      <c r="A42" s="4"/>
      <c r="B42" s="312" t="s">
        <v>582</v>
      </c>
      <c r="C42" s="355" t="s">
        <v>575</v>
      </c>
      <c r="D42" s="348" t="s">
        <v>281</v>
      </c>
      <c r="E42" s="175" t="s">
        <v>586</v>
      </c>
      <c r="F42" s="175" t="s">
        <v>581</v>
      </c>
      <c r="G42" s="304" t="s">
        <v>587</v>
      </c>
      <c r="H42" s="297" t="s">
        <v>564</v>
      </c>
      <c r="I42" s="319" t="s">
        <v>565</v>
      </c>
      <c r="J42" s="320" t="s">
        <v>566</v>
      </c>
      <c r="K42" s="299">
        <v>2019</v>
      </c>
      <c r="L42" s="4"/>
    </row>
    <row r="43" spans="1:12" ht="165" customHeight="1" x14ac:dyDescent="0.35">
      <c r="A43" s="4"/>
      <c r="B43" s="312" t="s">
        <v>582</v>
      </c>
      <c r="C43" s="355" t="s">
        <v>575</v>
      </c>
      <c r="D43" s="348" t="s">
        <v>235</v>
      </c>
      <c r="E43" s="175" t="s">
        <v>568</v>
      </c>
      <c r="F43" s="175"/>
      <c r="G43" s="171"/>
      <c r="H43" s="167" t="s">
        <v>564</v>
      </c>
      <c r="I43" s="319" t="s">
        <v>565</v>
      </c>
      <c r="J43" s="320" t="s">
        <v>566</v>
      </c>
      <c r="K43" s="299">
        <v>2019</v>
      </c>
      <c r="L43" s="4"/>
    </row>
    <row r="44" spans="1:12" ht="109.25" customHeight="1" x14ac:dyDescent="0.35">
      <c r="A44" s="4"/>
      <c r="B44" s="312" t="s">
        <v>588</v>
      </c>
      <c r="C44" s="177" t="s">
        <v>589</v>
      </c>
      <c r="D44" s="348" t="s">
        <v>232</v>
      </c>
      <c r="E44" s="157" t="s">
        <v>591</v>
      </c>
      <c r="F44" s="176" t="s">
        <v>592</v>
      </c>
      <c r="G44" s="171" t="s">
        <v>593</v>
      </c>
      <c r="H44" s="170" t="s">
        <v>543</v>
      </c>
      <c r="I44" s="319" t="s">
        <v>544</v>
      </c>
      <c r="J44" s="299" t="s">
        <v>566</v>
      </c>
      <c r="K44" s="299">
        <v>2019</v>
      </c>
      <c r="L44" s="4"/>
    </row>
    <row r="45" spans="1:12" ht="78" x14ac:dyDescent="0.35">
      <c r="A45" s="4"/>
      <c r="B45" s="312" t="s">
        <v>590</v>
      </c>
      <c r="C45" s="177" t="s">
        <v>589</v>
      </c>
      <c r="D45" s="348" t="s">
        <v>235</v>
      </c>
      <c r="E45" s="157" t="s">
        <v>568</v>
      </c>
      <c r="F45" s="176"/>
      <c r="G45" s="171"/>
      <c r="H45" s="170" t="s">
        <v>543</v>
      </c>
      <c r="I45" s="319" t="s">
        <v>544</v>
      </c>
      <c r="J45" s="299" t="s">
        <v>545</v>
      </c>
      <c r="K45" s="299">
        <v>2019</v>
      </c>
      <c r="L45" s="4"/>
    </row>
    <row r="46" spans="1:12" ht="130" x14ac:dyDescent="0.35">
      <c r="A46" s="4"/>
      <c r="B46" s="312" t="s">
        <v>594</v>
      </c>
      <c r="C46" s="177" t="s">
        <v>589</v>
      </c>
      <c r="D46" s="348" t="s">
        <v>232</v>
      </c>
      <c r="E46" s="157" t="s">
        <v>595</v>
      </c>
      <c r="F46" s="175" t="s">
        <v>592</v>
      </c>
      <c r="G46" s="169" t="s">
        <v>596</v>
      </c>
      <c r="H46" s="170" t="s">
        <v>543</v>
      </c>
      <c r="I46" s="319" t="s">
        <v>544</v>
      </c>
      <c r="J46" s="299" t="s">
        <v>545</v>
      </c>
      <c r="K46" s="299">
        <v>2019</v>
      </c>
      <c r="L46" s="4"/>
    </row>
    <row r="47" spans="1:12" ht="99" customHeight="1" x14ac:dyDescent="0.35">
      <c r="A47" s="4"/>
      <c r="B47" s="312" t="s">
        <v>594</v>
      </c>
      <c r="C47" s="177" t="s">
        <v>589</v>
      </c>
      <c r="D47" s="348" t="s">
        <v>281</v>
      </c>
      <c r="E47" s="157" t="s">
        <v>597</v>
      </c>
      <c r="F47" s="175" t="s">
        <v>581</v>
      </c>
      <c r="G47" s="169"/>
      <c r="H47" s="170" t="s">
        <v>543</v>
      </c>
      <c r="I47" s="319" t="s">
        <v>544</v>
      </c>
      <c r="J47" s="299" t="s">
        <v>545</v>
      </c>
      <c r="K47" s="299">
        <v>2019</v>
      </c>
      <c r="L47" s="4"/>
    </row>
    <row r="48" spans="1:12" ht="98.5" customHeight="1" x14ac:dyDescent="0.35">
      <c r="A48" s="4"/>
      <c r="B48" s="312" t="s">
        <v>594</v>
      </c>
      <c r="C48" s="177" t="s">
        <v>589</v>
      </c>
      <c r="D48" s="348" t="s">
        <v>235</v>
      </c>
      <c r="E48" s="157" t="s">
        <v>568</v>
      </c>
      <c r="F48" s="175"/>
      <c r="G48" s="169"/>
      <c r="H48" s="170" t="s">
        <v>543</v>
      </c>
      <c r="I48" s="319" t="s">
        <v>544</v>
      </c>
      <c r="J48" s="299" t="s">
        <v>545</v>
      </c>
      <c r="K48" s="299">
        <v>2019</v>
      </c>
      <c r="L48" s="4"/>
    </row>
    <row r="49" spans="1:12" ht="130" x14ac:dyDescent="0.35">
      <c r="A49" s="4"/>
      <c r="B49" s="312" t="s">
        <v>598</v>
      </c>
      <c r="C49" s="177" t="s">
        <v>599</v>
      </c>
      <c r="D49" s="348" t="s">
        <v>232</v>
      </c>
      <c r="E49" s="157" t="s">
        <v>601</v>
      </c>
      <c r="F49" s="175" t="s">
        <v>602</v>
      </c>
      <c r="G49" s="169" t="s">
        <v>603</v>
      </c>
      <c r="H49" s="170" t="s">
        <v>543</v>
      </c>
      <c r="I49" s="165" t="s">
        <v>544</v>
      </c>
      <c r="J49" s="299" t="s">
        <v>545</v>
      </c>
      <c r="K49" s="299">
        <v>2019</v>
      </c>
      <c r="L49" s="4"/>
    </row>
    <row r="50" spans="1:12" ht="103.25" customHeight="1" x14ac:dyDescent="0.35">
      <c r="A50" s="4"/>
      <c r="B50" s="312" t="s">
        <v>598</v>
      </c>
      <c r="C50" s="177" t="s">
        <v>600</v>
      </c>
      <c r="D50" s="348" t="s">
        <v>281</v>
      </c>
      <c r="E50" s="157" t="s">
        <v>604</v>
      </c>
      <c r="F50" s="175" t="s">
        <v>581</v>
      </c>
      <c r="G50" s="169"/>
      <c r="H50" s="170" t="s">
        <v>543</v>
      </c>
      <c r="I50" s="319" t="s">
        <v>544</v>
      </c>
      <c r="J50" s="299" t="s">
        <v>545</v>
      </c>
      <c r="K50" s="299">
        <v>2019</v>
      </c>
      <c r="L50" s="4"/>
    </row>
    <row r="51" spans="1:12" ht="101.5" customHeight="1" x14ac:dyDescent="0.35">
      <c r="A51" s="4"/>
      <c r="B51" s="312" t="s">
        <v>598</v>
      </c>
      <c r="C51" s="177" t="s">
        <v>600</v>
      </c>
      <c r="D51" s="348" t="s">
        <v>235</v>
      </c>
      <c r="E51" s="157" t="s">
        <v>568</v>
      </c>
      <c r="F51" s="175"/>
      <c r="G51" s="171"/>
      <c r="H51" s="170" t="s">
        <v>543</v>
      </c>
      <c r="I51" s="165" t="s">
        <v>544</v>
      </c>
      <c r="J51" s="299" t="s">
        <v>545</v>
      </c>
      <c r="K51" s="299">
        <v>2019</v>
      </c>
      <c r="L51" s="4"/>
    </row>
    <row r="52" spans="1:12" ht="213" customHeight="1" x14ac:dyDescent="0.35">
      <c r="A52" s="4"/>
      <c r="B52" s="312" t="s">
        <v>605</v>
      </c>
      <c r="C52" s="177" t="s">
        <v>606</v>
      </c>
      <c r="D52" s="348" t="s">
        <v>232</v>
      </c>
      <c r="E52" s="157" t="s">
        <v>607</v>
      </c>
      <c r="F52" s="175" t="s">
        <v>608</v>
      </c>
      <c r="G52" s="169" t="s">
        <v>609</v>
      </c>
      <c r="H52" s="170" t="s">
        <v>543</v>
      </c>
      <c r="I52" s="319" t="s">
        <v>544</v>
      </c>
      <c r="J52" s="299" t="s">
        <v>545</v>
      </c>
      <c r="K52" s="299">
        <v>2019</v>
      </c>
      <c r="L52" s="4"/>
    </row>
    <row r="53" spans="1:12" ht="117" x14ac:dyDescent="0.35">
      <c r="A53" s="4"/>
      <c r="B53" s="312" t="s">
        <v>605</v>
      </c>
      <c r="C53" s="177" t="s">
        <v>606</v>
      </c>
      <c r="D53" s="348" t="s">
        <v>281</v>
      </c>
      <c r="E53" s="157" t="s">
        <v>610</v>
      </c>
      <c r="F53" s="175" t="s">
        <v>611</v>
      </c>
      <c r="G53" s="169"/>
      <c r="H53" s="170" t="s">
        <v>543</v>
      </c>
      <c r="I53" s="319" t="s">
        <v>544</v>
      </c>
      <c r="J53" s="299" t="s">
        <v>545</v>
      </c>
      <c r="K53" s="299">
        <v>2019</v>
      </c>
      <c r="L53" s="4"/>
    </row>
    <row r="54" spans="1:12" ht="78" x14ac:dyDescent="0.35">
      <c r="A54" s="4"/>
      <c r="B54" s="312" t="s">
        <v>605</v>
      </c>
      <c r="C54" s="177" t="s">
        <v>606</v>
      </c>
      <c r="D54" s="348" t="s">
        <v>235</v>
      </c>
      <c r="E54" s="157" t="s">
        <v>568</v>
      </c>
      <c r="F54" s="175"/>
      <c r="G54" s="171"/>
      <c r="H54" s="170" t="s">
        <v>543</v>
      </c>
      <c r="I54" s="319" t="s">
        <v>544</v>
      </c>
      <c r="J54" s="299" t="s">
        <v>545</v>
      </c>
      <c r="K54" s="299">
        <v>2019</v>
      </c>
      <c r="L54" s="4"/>
    </row>
    <row r="55" spans="1:12" ht="186" customHeight="1" x14ac:dyDescent="0.35">
      <c r="A55" s="4"/>
      <c r="B55" s="312" t="s">
        <v>605</v>
      </c>
      <c r="C55" s="177" t="s">
        <v>612</v>
      </c>
      <c r="D55" s="348" t="s">
        <v>281</v>
      </c>
      <c r="E55" s="175" t="s">
        <v>613</v>
      </c>
      <c r="F55" s="175" t="s">
        <v>614</v>
      </c>
      <c r="G55" s="169" t="s">
        <v>615</v>
      </c>
      <c r="H55" s="170" t="s">
        <v>543</v>
      </c>
      <c r="I55" s="319" t="s">
        <v>544</v>
      </c>
      <c r="J55" s="299" t="s">
        <v>545</v>
      </c>
      <c r="K55" s="299">
        <v>2019</v>
      </c>
      <c r="L55" s="4"/>
    </row>
    <row r="56" spans="1:12" ht="78" x14ac:dyDescent="0.35">
      <c r="A56" s="4"/>
      <c r="B56" s="312" t="s">
        <v>605</v>
      </c>
      <c r="C56" s="177" t="s">
        <v>612</v>
      </c>
      <c r="D56" s="348" t="s">
        <v>235</v>
      </c>
      <c r="E56" s="175" t="s">
        <v>568</v>
      </c>
      <c r="F56" s="175"/>
      <c r="G56" s="169"/>
      <c r="H56" s="170" t="s">
        <v>543</v>
      </c>
      <c r="I56" s="319" t="s">
        <v>544</v>
      </c>
      <c r="J56" s="299" t="s">
        <v>545</v>
      </c>
      <c r="K56" s="299">
        <v>2019</v>
      </c>
      <c r="L56" s="4"/>
    </row>
    <row r="57" spans="1:12" ht="104" x14ac:dyDescent="0.35">
      <c r="A57" s="4"/>
      <c r="B57" s="312" t="s">
        <v>616</v>
      </c>
      <c r="C57" s="177" t="s">
        <v>617</v>
      </c>
      <c r="D57" s="348" t="s">
        <v>232</v>
      </c>
      <c r="E57" s="176" t="s">
        <v>618</v>
      </c>
      <c r="F57" s="175" t="s">
        <v>619</v>
      </c>
      <c r="G57" s="172" t="s">
        <v>620</v>
      </c>
      <c r="H57" s="170" t="s">
        <v>543</v>
      </c>
      <c r="I57" s="319" t="s">
        <v>621</v>
      </c>
      <c r="J57" s="299" t="s">
        <v>545</v>
      </c>
      <c r="K57" s="299">
        <v>2019</v>
      </c>
      <c r="L57" s="4"/>
    </row>
    <row r="58" spans="1:12" ht="78" x14ac:dyDescent="0.35">
      <c r="A58" s="4"/>
      <c r="B58" s="312" t="s">
        <v>616</v>
      </c>
      <c r="C58" s="177" t="s">
        <v>617</v>
      </c>
      <c r="D58" s="348" t="s">
        <v>235</v>
      </c>
      <c r="E58" s="176" t="s">
        <v>568</v>
      </c>
      <c r="F58" s="175"/>
      <c r="G58" s="325"/>
      <c r="H58" s="170" t="s">
        <v>543</v>
      </c>
      <c r="I58" s="319" t="s">
        <v>544</v>
      </c>
      <c r="J58" s="299" t="s">
        <v>545</v>
      </c>
      <c r="K58" s="299">
        <v>2019</v>
      </c>
      <c r="L58" s="4"/>
    </row>
    <row r="59" spans="1:12" ht="228" x14ac:dyDescent="0.35">
      <c r="A59" s="4"/>
      <c r="B59" s="312" t="s">
        <v>622</v>
      </c>
      <c r="C59" s="177" t="s">
        <v>623</v>
      </c>
      <c r="D59" s="348" t="s">
        <v>281</v>
      </c>
      <c r="E59" s="176" t="s">
        <v>625</v>
      </c>
      <c r="F59" s="175" t="s">
        <v>626</v>
      </c>
      <c r="G59" s="174" t="s">
        <v>627</v>
      </c>
      <c r="H59" s="170" t="s">
        <v>543</v>
      </c>
      <c r="I59" s="319" t="s">
        <v>544</v>
      </c>
      <c r="J59" s="299" t="s">
        <v>545</v>
      </c>
      <c r="K59" s="299">
        <v>2019</v>
      </c>
      <c r="L59" s="4"/>
    </row>
    <row r="60" spans="1:12" ht="78" x14ac:dyDescent="0.35">
      <c r="A60" s="4"/>
      <c r="B60" s="312" t="s">
        <v>622</v>
      </c>
      <c r="C60" s="177" t="s">
        <v>624</v>
      </c>
      <c r="D60" s="348" t="s">
        <v>235</v>
      </c>
      <c r="E60" s="176" t="s">
        <v>568</v>
      </c>
      <c r="F60" s="326"/>
      <c r="G60" s="174"/>
      <c r="H60" s="170" t="s">
        <v>543</v>
      </c>
      <c r="I60" s="319" t="s">
        <v>544</v>
      </c>
      <c r="J60" s="299" t="s">
        <v>545</v>
      </c>
      <c r="K60" s="299">
        <v>2019</v>
      </c>
      <c r="L60" s="4"/>
    </row>
    <row r="61" spans="1:12" ht="26" customHeight="1" thickBot="1" x14ac:dyDescent="0.4">
      <c r="A61" s="4"/>
      <c r="B61" s="143"/>
      <c r="C61" s="386" t="s">
        <v>628</v>
      </c>
      <c r="D61" s="386"/>
      <c r="E61" s="386"/>
      <c r="F61" s="386"/>
      <c r="G61" s="386"/>
      <c r="H61" s="386"/>
      <c r="I61" s="386"/>
      <c r="J61" s="386"/>
      <c r="K61" s="387"/>
      <c r="L61" s="4"/>
    </row>
    <row r="62" spans="1:12" ht="26" customHeight="1" thickBot="1" x14ac:dyDescent="0.4">
      <c r="A62" s="4"/>
      <c r="B62" s="121" t="s">
        <v>531</v>
      </c>
      <c r="C62" s="120" t="s">
        <v>456</v>
      </c>
      <c r="D62" s="121" t="s">
        <v>514</v>
      </c>
      <c r="E62" s="122" t="s">
        <v>515</v>
      </c>
      <c r="F62" s="121" t="s">
        <v>516</v>
      </c>
      <c r="G62" s="123" t="s">
        <v>517</v>
      </c>
      <c r="H62" s="124" t="s">
        <v>1</v>
      </c>
      <c r="I62" s="124" t="s">
        <v>518</v>
      </c>
      <c r="J62" s="124" t="s">
        <v>519</v>
      </c>
      <c r="K62" s="125" t="s">
        <v>520</v>
      </c>
      <c r="L62" s="4"/>
    </row>
    <row r="63" spans="1:12" ht="348" x14ac:dyDescent="0.35">
      <c r="A63" s="4"/>
      <c r="B63" s="44" t="s">
        <v>629</v>
      </c>
      <c r="C63" s="177" t="s">
        <v>630</v>
      </c>
      <c r="D63" s="348" t="s">
        <v>232</v>
      </c>
      <c r="E63" s="176" t="s">
        <v>631</v>
      </c>
      <c r="F63" s="175" t="s">
        <v>632</v>
      </c>
      <c r="G63" s="172" t="s">
        <v>633</v>
      </c>
      <c r="H63" s="170" t="s">
        <v>543</v>
      </c>
      <c r="I63" s="319" t="s">
        <v>544</v>
      </c>
      <c r="J63" s="299" t="s">
        <v>545</v>
      </c>
      <c r="K63" s="299">
        <v>2019</v>
      </c>
      <c r="L63" s="4"/>
    </row>
    <row r="64" spans="1:12" ht="143" x14ac:dyDescent="0.35">
      <c r="A64" s="4"/>
      <c r="B64" s="44" t="s">
        <v>629</v>
      </c>
      <c r="C64" s="177" t="s">
        <v>630</v>
      </c>
      <c r="D64" s="348" t="s">
        <v>281</v>
      </c>
      <c r="E64" s="175" t="s">
        <v>634</v>
      </c>
      <c r="F64" s="175" t="s">
        <v>635</v>
      </c>
      <c r="G64" s="173"/>
      <c r="H64" s="170" t="s">
        <v>543</v>
      </c>
      <c r="I64" s="319" t="s">
        <v>636</v>
      </c>
      <c r="J64" s="299" t="s">
        <v>545</v>
      </c>
      <c r="K64" s="299">
        <v>2019</v>
      </c>
      <c r="L64" s="4"/>
    </row>
    <row r="65" spans="1:12" ht="42" x14ac:dyDescent="0.35">
      <c r="A65" s="4"/>
      <c r="B65" s="44" t="s">
        <v>629</v>
      </c>
      <c r="C65" s="177" t="s">
        <v>630</v>
      </c>
      <c r="D65" s="348" t="s">
        <v>235</v>
      </c>
      <c r="E65" s="175" t="s">
        <v>568</v>
      </c>
      <c r="F65" s="175"/>
      <c r="G65" s="173"/>
      <c r="H65" s="297"/>
      <c r="I65" s="298"/>
      <c r="J65" s="299"/>
      <c r="K65" s="299"/>
      <c r="L65" s="4"/>
    </row>
    <row r="66" spans="1:12" ht="18.75" customHeight="1" x14ac:dyDescent="0.35">
      <c r="A66" s="4"/>
      <c r="B66" s="44"/>
      <c r="C66" s="398"/>
      <c r="D66" s="399"/>
      <c r="E66" s="399"/>
      <c r="F66" s="399"/>
      <c r="G66" s="399"/>
      <c r="H66" s="399"/>
      <c r="I66" s="399"/>
      <c r="J66" s="399"/>
      <c r="K66" s="400"/>
      <c r="L66" s="4"/>
    </row>
    <row r="67" spans="1:12" ht="26" customHeight="1" thickBot="1" x14ac:dyDescent="0.4">
      <c r="A67" s="4"/>
      <c r="B67" s="143"/>
      <c r="C67" s="386" t="s">
        <v>637</v>
      </c>
      <c r="D67" s="386"/>
      <c r="E67" s="386"/>
      <c r="F67" s="386"/>
      <c r="G67" s="386"/>
      <c r="H67" s="386"/>
      <c r="I67" s="386"/>
      <c r="J67" s="386"/>
      <c r="K67" s="387"/>
      <c r="L67" s="4"/>
    </row>
    <row r="68" spans="1:12" ht="26" customHeight="1" thickBot="1" x14ac:dyDescent="0.4">
      <c r="A68" s="4"/>
      <c r="B68" s="121" t="s">
        <v>531</v>
      </c>
      <c r="C68" s="120" t="s">
        <v>456</v>
      </c>
      <c r="D68" s="121" t="s">
        <v>514</v>
      </c>
      <c r="E68" s="122" t="s">
        <v>515</v>
      </c>
      <c r="F68" s="121" t="s">
        <v>516</v>
      </c>
      <c r="G68" s="123" t="s">
        <v>517</v>
      </c>
      <c r="H68" s="124" t="s">
        <v>1</v>
      </c>
      <c r="I68" s="124" t="s">
        <v>518</v>
      </c>
      <c r="J68" s="124" t="s">
        <v>519</v>
      </c>
      <c r="K68" s="125" t="s">
        <v>520</v>
      </c>
      <c r="L68" s="4"/>
    </row>
    <row r="69" spans="1:12" ht="52" x14ac:dyDescent="0.35">
      <c r="A69" s="4"/>
      <c r="B69" s="44" t="s">
        <v>638</v>
      </c>
      <c r="C69" s="133" t="s">
        <v>639</v>
      </c>
      <c r="D69" s="134" t="s">
        <v>235</v>
      </c>
      <c r="E69" s="176" t="s">
        <v>640</v>
      </c>
      <c r="F69" s="176" t="s">
        <v>641</v>
      </c>
      <c r="G69" s="173"/>
      <c r="H69" s="178"/>
      <c r="I69" s="319" t="s">
        <v>557</v>
      </c>
      <c r="J69" s="299" t="s">
        <v>558</v>
      </c>
      <c r="K69" s="299">
        <v>2019</v>
      </c>
      <c r="L69" s="4"/>
    </row>
    <row r="70" spans="1:12" ht="20.75" customHeight="1" x14ac:dyDescent="0.35">
      <c r="A70" s="4"/>
      <c r="B70" s="160"/>
      <c r="C70" s="163"/>
      <c r="D70" s="164"/>
      <c r="E70" s="160"/>
      <c r="F70" s="161"/>
      <c r="G70" s="161"/>
      <c r="H70" s="162"/>
      <c r="I70" s="40"/>
      <c r="J70" s="42"/>
      <c r="K70" s="42"/>
      <c r="L70" s="4"/>
    </row>
    <row r="71" spans="1:12" ht="31.5" customHeight="1" x14ac:dyDescent="0.7">
      <c r="A71" s="4"/>
      <c r="B71" s="395" t="s">
        <v>642</v>
      </c>
      <c r="C71" s="396"/>
      <c r="D71" s="396"/>
      <c r="E71" s="396"/>
      <c r="F71" s="396"/>
      <c r="G71" s="396"/>
      <c r="H71" s="396"/>
      <c r="I71" s="396"/>
      <c r="J71" s="396"/>
      <c r="K71" s="396"/>
      <c r="L71" s="4"/>
    </row>
    <row r="72" spans="1:12" ht="24" thickBot="1" x14ac:dyDescent="0.4">
      <c r="A72" s="4"/>
      <c r="B72" s="143"/>
      <c r="C72" s="386" t="str">
        <f>'Sumário Alimentação|Catering'!C61</f>
        <v>Contratação de refeições escolares &amp; serviços de catering</v>
      </c>
      <c r="D72" s="386"/>
      <c r="E72" s="386"/>
      <c r="F72" s="386"/>
      <c r="G72" s="386"/>
      <c r="H72" s="386"/>
      <c r="I72" s="386"/>
      <c r="J72" s="386"/>
      <c r="K72" s="387"/>
      <c r="L72" s="4"/>
    </row>
    <row r="73" spans="1:12" ht="24" thickBot="1" x14ac:dyDescent="0.4">
      <c r="A73" s="4"/>
      <c r="B73" s="121" t="s">
        <v>531</v>
      </c>
      <c r="C73" s="120" t="s">
        <v>456</v>
      </c>
      <c r="D73" s="121" t="s">
        <v>514</v>
      </c>
      <c r="E73" s="122" t="s">
        <v>515</v>
      </c>
      <c r="F73" s="121" t="s">
        <v>516</v>
      </c>
      <c r="G73" s="123" t="s">
        <v>517</v>
      </c>
      <c r="H73" s="124" t="s">
        <v>1</v>
      </c>
      <c r="I73" s="124" t="s">
        <v>518</v>
      </c>
      <c r="J73" s="124" t="s">
        <v>519</v>
      </c>
      <c r="K73" s="125" t="s">
        <v>520</v>
      </c>
      <c r="L73" s="4"/>
    </row>
    <row r="74" spans="1:12" ht="200.5" customHeight="1" x14ac:dyDescent="0.35">
      <c r="A74" s="4"/>
      <c r="B74" s="154" t="s">
        <v>643</v>
      </c>
      <c r="C74" s="133" t="s">
        <v>644</v>
      </c>
      <c r="D74" s="348" t="s">
        <v>233</v>
      </c>
      <c r="E74" s="356" t="s">
        <v>645</v>
      </c>
      <c r="F74" s="175" t="s">
        <v>646</v>
      </c>
      <c r="G74" s="169" t="s">
        <v>647</v>
      </c>
      <c r="H74" s="170" t="s">
        <v>543</v>
      </c>
      <c r="I74" s="319" t="s">
        <v>544</v>
      </c>
      <c r="J74" s="299" t="s">
        <v>545</v>
      </c>
      <c r="K74" s="299">
        <v>2019</v>
      </c>
      <c r="L74" s="4"/>
    </row>
    <row r="75" spans="1:12" ht="143" x14ac:dyDescent="0.35">
      <c r="A75" s="4"/>
      <c r="B75" s="154" t="s">
        <v>418</v>
      </c>
      <c r="C75" s="133" t="s">
        <v>644</v>
      </c>
      <c r="D75" s="348" t="s">
        <v>235</v>
      </c>
      <c r="E75" s="175" t="s">
        <v>648</v>
      </c>
      <c r="F75" s="175"/>
      <c r="G75" s="169" t="s">
        <v>649</v>
      </c>
      <c r="H75" s="170" t="s">
        <v>543</v>
      </c>
      <c r="I75" s="319" t="s">
        <v>544</v>
      </c>
      <c r="J75" s="299" t="s">
        <v>545</v>
      </c>
      <c r="K75" s="299">
        <v>2019</v>
      </c>
      <c r="L75" s="4"/>
    </row>
    <row r="76" spans="1:12" ht="24.5" customHeight="1" x14ac:dyDescent="0.35">
      <c r="A76" s="4"/>
      <c r="B76" s="390"/>
      <c r="C76" s="391"/>
      <c r="D76" s="391"/>
      <c r="E76" s="391"/>
      <c r="F76" s="391"/>
      <c r="G76" s="391"/>
      <c r="H76" s="391"/>
      <c r="I76" s="391"/>
      <c r="J76" s="391"/>
      <c r="K76" s="392"/>
      <c r="L76" s="4"/>
    </row>
    <row r="77" spans="1:12" ht="21.5" customHeight="1" thickBot="1" x14ac:dyDescent="0.4">
      <c r="A77" s="4"/>
      <c r="B77" s="143"/>
      <c r="C77" s="386" t="s">
        <v>650</v>
      </c>
      <c r="D77" s="386"/>
      <c r="E77" s="386"/>
      <c r="F77" s="386"/>
      <c r="G77" s="386"/>
      <c r="H77" s="386"/>
      <c r="I77" s="386"/>
      <c r="J77" s="386"/>
      <c r="K77" s="387"/>
      <c r="L77" s="4"/>
    </row>
    <row r="78" spans="1:12" ht="23.75" customHeight="1" thickBot="1" x14ac:dyDescent="0.4">
      <c r="A78" s="4"/>
      <c r="B78" s="121" t="s">
        <v>531</v>
      </c>
      <c r="C78" s="120" t="s">
        <v>456</v>
      </c>
      <c r="D78" s="121" t="s">
        <v>514</v>
      </c>
      <c r="E78" s="122" t="s">
        <v>515</v>
      </c>
      <c r="F78" s="121" t="s">
        <v>516</v>
      </c>
      <c r="G78" s="123" t="s">
        <v>517</v>
      </c>
      <c r="H78" s="124" t="s">
        <v>1</v>
      </c>
      <c r="I78" s="124" t="s">
        <v>518</v>
      </c>
      <c r="J78" s="124" t="s">
        <v>519</v>
      </c>
      <c r="K78" s="125" t="s">
        <v>520</v>
      </c>
      <c r="L78" s="4"/>
    </row>
    <row r="79" spans="1:12" ht="409.6" customHeight="1" x14ac:dyDescent="0.35">
      <c r="A79" s="4"/>
      <c r="B79" s="154" t="s">
        <v>651</v>
      </c>
      <c r="C79" s="133" t="s">
        <v>652</v>
      </c>
      <c r="D79" s="348" t="s">
        <v>232</v>
      </c>
      <c r="E79" s="356" t="s">
        <v>654</v>
      </c>
      <c r="F79" s="175" t="s">
        <v>653</v>
      </c>
      <c r="G79" s="179"/>
      <c r="H79" s="170" t="s">
        <v>543</v>
      </c>
      <c r="I79" s="319" t="s">
        <v>544</v>
      </c>
      <c r="J79" s="298" t="s">
        <v>545</v>
      </c>
      <c r="K79" s="298">
        <v>2019</v>
      </c>
      <c r="L79" s="4"/>
    </row>
    <row r="80" spans="1:12" ht="165.65" customHeight="1" x14ac:dyDescent="0.35">
      <c r="A80" s="4"/>
      <c r="B80" s="154" t="s">
        <v>655</v>
      </c>
      <c r="C80" s="133" t="s">
        <v>652</v>
      </c>
      <c r="D80" s="348" t="s">
        <v>235</v>
      </c>
      <c r="E80" s="175" t="s">
        <v>656</v>
      </c>
      <c r="F80" s="175"/>
      <c r="G80" s="169" t="s">
        <v>657</v>
      </c>
      <c r="H80" s="170" t="s">
        <v>543</v>
      </c>
      <c r="I80" s="319" t="s">
        <v>544</v>
      </c>
      <c r="J80" s="298" t="s">
        <v>545</v>
      </c>
      <c r="K80" s="298">
        <v>2019</v>
      </c>
      <c r="L80" s="4"/>
    </row>
    <row r="81" spans="1:12" ht="366.65" customHeight="1" x14ac:dyDescent="0.35">
      <c r="A81" s="4"/>
      <c r="B81" s="154" t="s">
        <v>658</v>
      </c>
      <c r="C81" s="133" t="s">
        <v>659</v>
      </c>
      <c r="D81" s="348" t="s">
        <v>232</v>
      </c>
      <c r="E81" s="175" t="s">
        <v>660</v>
      </c>
      <c r="F81" s="175" t="s">
        <v>661</v>
      </c>
      <c r="G81" s="174"/>
      <c r="H81" s="170" t="s">
        <v>543</v>
      </c>
      <c r="I81" s="319" t="s">
        <v>544</v>
      </c>
      <c r="J81" s="298" t="s">
        <v>545</v>
      </c>
      <c r="K81" s="298">
        <v>2019</v>
      </c>
      <c r="L81" s="4"/>
    </row>
    <row r="82" spans="1:12" ht="208" x14ac:dyDescent="0.35">
      <c r="A82" s="4"/>
      <c r="B82" s="154" t="s">
        <v>662</v>
      </c>
      <c r="C82" s="133" t="s">
        <v>663</v>
      </c>
      <c r="D82" s="348" t="s">
        <v>232</v>
      </c>
      <c r="E82" s="175" t="s">
        <v>664</v>
      </c>
      <c r="F82" s="175" t="s">
        <v>665</v>
      </c>
      <c r="G82" s="174" t="s">
        <v>666</v>
      </c>
      <c r="H82" s="170" t="s">
        <v>543</v>
      </c>
      <c r="I82" s="319" t="s">
        <v>544</v>
      </c>
      <c r="J82" s="298" t="s">
        <v>545</v>
      </c>
      <c r="K82" s="298">
        <v>2019</v>
      </c>
      <c r="L82" s="4"/>
    </row>
    <row r="83" spans="1:12" ht="169" x14ac:dyDescent="0.35">
      <c r="A83" s="4"/>
      <c r="B83" s="154" t="s">
        <v>667</v>
      </c>
      <c r="C83" s="133" t="s">
        <v>668</v>
      </c>
      <c r="D83" s="348" t="s">
        <v>232</v>
      </c>
      <c r="E83" s="175" t="s">
        <v>673</v>
      </c>
      <c r="F83" s="175" t="s">
        <v>674</v>
      </c>
      <c r="G83" s="169" t="s">
        <v>675</v>
      </c>
      <c r="H83" s="297" t="s">
        <v>72</v>
      </c>
      <c r="I83" s="319" t="s">
        <v>544</v>
      </c>
      <c r="J83" s="298" t="s">
        <v>545</v>
      </c>
      <c r="K83" s="298">
        <v>2019</v>
      </c>
      <c r="L83" s="4"/>
    </row>
    <row r="84" spans="1:12" ht="181.5" customHeight="1" x14ac:dyDescent="0.35">
      <c r="A84" s="4"/>
      <c r="B84" s="154" t="s">
        <v>669</v>
      </c>
      <c r="C84" s="133" t="s">
        <v>670</v>
      </c>
      <c r="D84" s="348" t="s">
        <v>232</v>
      </c>
      <c r="E84" s="175" t="s">
        <v>676</v>
      </c>
      <c r="F84" s="176" t="s">
        <v>677</v>
      </c>
      <c r="G84" s="169" t="s">
        <v>678</v>
      </c>
      <c r="H84" s="170" t="s">
        <v>543</v>
      </c>
      <c r="I84" s="319" t="s">
        <v>544</v>
      </c>
      <c r="J84" s="298" t="s">
        <v>545</v>
      </c>
      <c r="K84" s="298">
        <v>2019</v>
      </c>
      <c r="L84" s="4"/>
    </row>
    <row r="85" spans="1:12" ht="129.65" customHeight="1" x14ac:dyDescent="0.35">
      <c r="A85" s="4"/>
      <c r="B85" s="154" t="s">
        <v>669</v>
      </c>
      <c r="C85" s="133" t="s">
        <v>670</v>
      </c>
      <c r="D85" s="348" t="s">
        <v>281</v>
      </c>
      <c r="E85" s="175" t="s">
        <v>679</v>
      </c>
      <c r="F85" s="176" t="s">
        <v>680</v>
      </c>
      <c r="G85" s="169"/>
      <c r="H85" s="170" t="s">
        <v>543</v>
      </c>
      <c r="I85" s="319" t="s">
        <v>544</v>
      </c>
      <c r="J85" s="298" t="s">
        <v>545</v>
      </c>
      <c r="K85" s="298">
        <v>2019</v>
      </c>
      <c r="L85" s="4"/>
    </row>
    <row r="86" spans="1:12" ht="108" customHeight="1" x14ac:dyDescent="0.35">
      <c r="A86" s="4"/>
      <c r="B86" s="154" t="s">
        <v>671</v>
      </c>
      <c r="C86" s="133" t="s">
        <v>672</v>
      </c>
      <c r="D86" s="348" t="s">
        <v>232</v>
      </c>
      <c r="E86" s="175" t="s">
        <v>681</v>
      </c>
      <c r="F86" s="175" t="s">
        <v>682</v>
      </c>
      <c r="G86" s="169" t="s">
        <v>683</v>
      </c>
      <c r="H86" s="170" t="s">
        <v>543</v>
      </c>
      <c r="I86" s="319" t="s">
        <v>544</v>
      </c>
      <c r="J86" s="298" t="s">
        <v>545</v>
      </c>
      <c r="K86" s="298">
        <v>2019</v>
      </c>
      <c r="L86" s="4"/>
    </row>
    <row r="87" spans="1:12" ht="78" x14ac:dyDescent="0.35">
      <c r="A87" s="4"/>
      <c r="B87" s="154" t="s">
        <v>671</v>
      </c>
      <c r="C87" s="133" t="s">
        <v>672</v>
      </c>
      <c r="D87" s="348" t="s">
        <v>281</v>
      </c>
      <c r="E87" s="175" t="s">
        <v>684</v>
      </c>
      <c r="F87" s="175" t="s">
        <v>685</v>
      </c>
      <c r="G87" s="180"/>
      <c r="H87" s="170" t="s">
        <v>543</v>
      </c>
      <c r="I87" s="319" t="s">
        <v>544</v>
      </c>
      <c r="J87" s="298" t="s">
        <v>545</v>
      </c>
      <c r="K87" s="298">
        <v>2019</v>
      </c>
      <c r="L87" s="4"/>
    </row>
    <row r="88" spans="1:12" ht="21.75" customHeight="1" x14ac:dyDescent="0.35">
      <c r="A88" s="4"/>
      <c r="B88" s="390"/>
      <c r="C88" s="391"/>
      <c r="D88" s="391"/>
      <c r="E88" s="391"/>
      <c r="F88" s="391"/>
      <c r="G88" s="391"/>
      <c r="H88" s="391"/>
      <c r="I88" s="391"/>
      <c r="J88" s="391"/>
      <c r="K88" s="392"/>
      <c r="L88" s="4"/>
    </row>
    <row r="89" spans="1:12" ht="26.25" customHeight="1" thickBot="1" x14ac:dyDescent="0.4">
      <c r="A89" s="4"/>
      <c r="B89" s="143"/>
      <c r="C89" s="386" t="s">
        <v>686</v>
      </c>
      <c r="D89" s="386"/>
      <c r="E89" s="386"/>
      <c r="F89" s="386"/>
      <c r="G89" s="386"/>
      <c r="H89" s="386"/>
      <c r="I89" s="386"/>
      <c r="J89" s="386"/>
      <c r="K89" s="387"/>
      <c r="L89" s="4"/>
    </row>
    <row r="90" spans="1:12" ht="22.25" customHeight="1" thickBot="1" x14ac:dyDescent="0.4">
      <c r="A90" s="4"/>
      <c r="B90" s="121" t="s">
        <v>531</v>
      </c>
      <c r="C90" s="120" t="s">
        <v>456</v>
      </c>
      <c r="D90" s="121" t="s">
        <v>514</v>
      </c>
      <c r="E90" s="122" t="s">
        <v>515</v>
      </c>
      <c r="F90" s="121" t="s">
        <v>516</v>
      </c>
      <c r="G90" s="123" t="s">
        <v>517</v>
      </c>
      <c r="H90" s="124" t="s">
        <v>1</v>
      </c>
      <c r="I90" s="124" t="s">
        <v>518</v>
      </c>
      <c r="J90" s="124" t="s">
        <v>519</v>
      </c>
      <c r="K90" s="125" t="s">
        <v>520</v>
      </c>
      <c r="L90" s="4"/>
    </row>
    <row r="91" spans="1:12" ht="144" x14ac:dyDescent="0.35">
      <c r="A91" s="4"/>
      <c r="B91" s="154" t="s">
        <v>686</v>
      </c>
      <c r="C91" s="133" t="s">
        <v>687</v>
      </c>
      <c r="D91" s="348" t="s">
        <v>232</v>
      </c>
      <c r="E91" s="175" t="s">
        <v>690</v>
      </c>
      <c r="F91" s="175" t="s">
        <v>691</v>
      </c>
      <c r="G91" s="174" t="s">
        <v>692</v>
      </c>
      <c r="H91" s="170" t="s">
        <v>543</v>
      </c>
      <c r="I91" s="319" t="s">
        <v>544</v>
      </c>
      <c r="J91" s="298" t="s">
        <v>545</v>
      </c>
      <c r="K91" s="298">
        <v>2019</v>
      </c>
      <c r="L91" s="4"/>
    </row>
    <row r="92" spans="1:12" ht="156" x14ac:dyDescent="0.35">
      <c r="A92" s="4"/>
      <c r="B92" s="154" t="s">
        <v>686</v>
      </c>
      <c r="C92" s="133" t="s">
        <v>687</v>
      </c>
      <c r="D92" s="348" t="s">
        <v>281</v>
      </c>
      <c r="E92" s="175" t="s">
        <v>693</v>
      </c>
      <c r="F92" s="175" t="s">
        <v>694</v>
      </c>
      <c r="G92" s="174" t="s">
        <v>695</v>
      </c>
      <c r="H92" s="170" t="s">
        <v>543</v>
      </c>
      <c r="I92" s="319" t="s">
        <v>544</v>
      </c>
      <c r="J92" s="298" t="s">
        <v>545</v>
      </c>
      <c r="K92" s="298">
        <v>2019</v>
      </c>
      <c r="L92" s="4"/>
    </row>
    <row r="93" spans="1:12" ht="78" x14ac:dyDescent="0.35">
      <c r="A93" s="4"/>
      <c r="B93" s="154" t="s">
        <v>686</v>
      </c>
      <c r="C93" s="133" t="s">
        <v>687</v>
      </c>
      <c r="D93" s="348" t="s">
        <v>281</v>
      </c>
      <c r="E93" s="175" t="s">
        <v>696</v>
      </c>
      <c r="F93" s="175"/>
      <c r="G93" s="174"/>
      <c r="H93" s="170" t="s">
        <v>543</v>
      </c>
      <c r="I93" s="319" t="s">
        <v>544</v>
      </c>
      <c r="J93" s="298" t="s">
        <v>545</v>
      </c>
      <c r="K93" s="298">
        <v>2019</v>
      </c>
      <c r="L93" s="4"/>
    </row>
    <row r="94" spans="1:12" ht="78" x14ac:dyDescent="0.35">
      <c r="A94" s="4"/>
      <c r="B94" s="154" t="s">
        <v>688</v>
      </c>
      <c r="C94" s="133" t="s">
        <v>689</v>
      </c>
      <c r="D94" s="348" t="s">
        <v>235</v>
      </c>
      <c r="E94" s="175" t="s">
        <v>697</v>
      </c>
      <c r="F94" s="175"/>
      <c r="G94" s="174" t="s">
        <v>698</v>
      </c>
      <c r="H94" s="170" t="s">
        <v>543</v>
      </c>
      <c r="I94" s="319" t="s">
        <v>544</v>
      </c>
      <c r="J94" s="298" t="s">
        <v>545</v>
      </c>
      <c r="K94" s="298">
        <v>2019</v>
      </c>
      <c r="L94" s="4"/>
    </row>
    <row r="95" spans="1:12" ht="20.25" customHeight="1" x14ac:dyDescent="0.35">
      <c r="A95" s="4"/>
      <c r="B95" s="390"/>
      <c r="C95" s="391"/>
      <c r="D95" s="391"/>
      <c r="E95" s="391"/>
      <c r="F95" s="391"/>
      <c r="G95" s="391"/>
      <c r="H95" s="391"/>
      <c r="I95" s="391"/>
      <c r="J95" s="391"/>
      <c r="K95" s="392"/>
      <c r="L95" s="4"/>
    </row>
    <row r="96" spans="1:12" ht="23" customHeight="1" thickBot="1" x14ac:dyDescent="0.4">
      <c r="A96" s="4"/>
      <c r="B96" s="143"/>
      <c r="C96" s="386" t="s">
        <v>699</v>
      </c>
      <c r="D96" s="386"/>
      <c r="E96" s="386"/>
      <c r="F96" s="386"/>
      <c r="G96" s="386"/>
      <c r="H96" s="386"/>
      <c r="I96" s="386"/>
      <c r="J96" s="386"/>
      <c r="K96" s="387"/>
      <c r="L96" s="4"/>
    </row>
    <row r="97" spans="1:12" ht="23" customHeight="1" thickBot="1" x14ac:dyDescent="0.4">
      <c r="A97" s="4"/>
      <c r="B97" s="121" t="s">
        <v>531</v>
      </c>
      <c r="C97" s="120" t="s">
        <v>456</v>
      </c>
      <c r="D97" s="121" t="s">
        <v>514</v>
      </c>
      <c r="E97" s="122" t="s">
        <v>515</v>
      </c>
      <c r="F97" s="121" t="s">
        <v>516</v>
      </c>
      <c r="G97" s="123" t="s">
        <v>517</v>
      </c>
      <c r="H97" s="124" t="s">
        <v>1</v>
      </c>
      <c r="I97" s="124" t="s">
        <v>518</v>
      </c>
      <c r="J97" s="124" t="s">
        <v>519</v>
      </c>
      <c r="K97" s="125" t="s">
        <v>520</v>
      </c>
      <c r="L97" s="4"/>
    </row>
    <row r="98" spans="1:12" ht="78" x14ac:dyDescent="0.35">
      <c r="A98" s="4"/>
      <c r="B98" s="154" t="s">
        <v>700</v>
      </c>
      <c r="C98" s="133" t="s">
        <v>701</v>
      </c>
      <c r="D98" s="348" t="s">
        <v>232</v>
      </c>
      <c r="E98" s="175" t="s">
        <v>704</v>
      </c>
      <c r="F98" s="175" t="s">
        <v>705</v>
      </c>
      <c r="G98" s="169" t="s">
        <v>706</v>
      </c>
      <c r="H98" s="170" t="s">
        <v>543</v>
      </c>
      <c r="I98" s="319" t="s">
        <v>544</v>
      </c>
      <c r="J98" s="298" t="s">
        <v>545</v>
      </c>
      <c r="K98" s="298">
        <v>2019</v>
      </c>
      <c r="L98" s="4"/>
    </row>
    <row r="99" spans="1:12" ht="247" x14ac:dyDescent="0.35">
      <c r="A99" s="4"/>
      <c r="B99" s="154" t="s">
        <v>702</v>
      </c>
      <c r="C99" s="133" t="s">
        <v>701</v>
      </c>
      <c r="D99" s="348" t="s">
        <v>232</v>
      </c>
      <c r="E99" s="175" t="s">
        <v>707</v>
      </c>
      <c r="F99" s="175" t="s">
        <v>708</v>
      </c>
      <c r="G99" s="169" t="s">
        <v>709</v>
      </c>
      <c r="H99" s="170" t="s">
        <v>543</v>
      </c>
      <c r="I99" s="319" t="s">
        <v>544</v>
      </c>
      <c r="J99" s="298" t="s">
        <v>545</v>
      </c>
      <c r="K99" s="298">
        <v>2019</v>
      </c>
      <c r="L99" s="4"/>
    </row>
    <row r="100" spans="1:12" ht="118.75" customHeight="1" x14ac:dyDescent="0.35">
      <c r="A100" s="4"/>
      <c r="B100" s="154" t="s">
        <v>702</v>
      </c>
      <c r="C100" s="133" t="s">
        <v>701</v>
      </c>
      <c r="D100" s="348" t="s">
        <v>281</v>
      </c>
      <c r="E100" s="175" t="s">
        <v>710</v>
      </c>
      <c r="F100" s="175" t="s">
        <v>711</v>
      </c>
      <c r="G100" s="169"/>
      <c r="H100" s="170" t="s">
        <v>543</v>
      </c>
      <c r="I100" s="319" t="s">
        <v>544</v>
      </c>
      <c r="J100" s="298" t="s">
        <v>545</v>
      </c>
      <c r="K100" s="298">
        <v>2019</v>
      </c>
      <c r="L100" s="4"/>
    </row>
    <row r="101" spans="1:12" ht="78" x14ac:dyDescent="0.35">
      <c r="A101" s="4"/>
      <c r="B101" s="154" t="s">
        <v>702</v>
      </c>
      <c r="C101" s="133" t="s">
        <v>703</v>
      </c>
      <c r="D101" s="348" t="s">
        <v>235</v>
      </c>
      <c r="E101" s="175" t="s">
        <v>712</v>
      </c>
      <c r="F101" s="175"/>
      <c r="G101" s="169"/>
      <c r="H101" s="170" t="s">
        <v>543</v>
      </c>
      <c r="I101" s="319" t="s">
        <v>544</v>
      </c>
      <c r="J101" s="298" t="s">
        <v>545</v>
      </c>
      <c r="K101" s="298">
        <v>2019</v>
      </c>
      <c r="L101" s="4"/>
    </row>
    <row r="102" spans="1:12" ht="24.75" customHeight="1" x14ac:dyDescent="0.35">
      <c r="A102" s="4"/>
      <c r="B102" s="390"/>
      <c r="C102" s="391"/>
      <c r="D102" s="391"/>
      <c r="E102" s="391"/>
      <c r="F102" s="391"/>
      <c r="G102" s="391"/>
      <c r="H102" s="391"/>
      <c r="I102" s="391"/>
      <c r="J102" s="391"/>
      <c r="K102" s="392"/>
      <c r="L102" s="4"/>
    </row>
    <row r="103" spans="1:12" ht="28.5" customHeight="1" thickBot="1" x14ac:dyDescent="0.4">
      <c r="A103" s="4"/>
      <c r="B103" s="143"/>
      <c r="C103" s="386" t="s">
        <v>822</v>
      </c>
      <c r="D103" s="386"/>
      <c r="E103" s="386"/>
      <c r="F103" s="386"/>
      <c r="G103" s="386"/>
      <c r="H103" s="386"/>
      <c r="I103" s="386"/>
      <c r="J103" s="386"/>
      <c r="K103" s="387"/>
      <c r="L103" s="4"/>
    </row>
    <row r="104" spans="1:12" ht="23" customHeight="1" thickBot="1" x14ac:dyDescent="0.4">
      <c r="A104" s="4"/>
      <c r="B104" s="121" t="s">
        <v>531</v>
      </c>
      <c r="C104" s="120" t="s">
        <v>456</v>
      </c>
      <c r="D104" s="121" t="s">
        <v>514</v>
      </c>
      <c r="E104" s="122" t="s">
        <v>515</v>
      </c>
      <c r="F104" s="121" t="s">
        <v>516</v>
      </c>
      <c r="G104" s="123" t="s">
        <v>517</v>
      </c>
      <c r="H104" s="124" t="s">
        <v>1</v>
      </c>
      <c r="I104" s="124" t="s">
        <v>518</v>
      </c>
      <c r="J104" s="124" t="s">
        <v>519</v>
      </c>
      <c r="K104" s="125" t="s">
        <v>520</v>
      </c>
      <c r="L104" s="4"/>
    </row>
    <row r="105" spans="1:12" ht="336" x14ac:dyDescent="0.35">
      <c r="A105" s="4"/>
      <c r="B105" s="154" t="s">
        <v>713</v>
      </c>
      <c r="C105" s="133" t="s">
        <v>713</v>
      </c>
      <c r="D105" s="348" t="s">
        <v>232</v>
      </c>
      <c r="E105" s="356" t="s">
        <v>714</v>
      </c>
      <c r="F105" s="175" t="s">
        <v>715</v>
      </c>
      <c r="G105" s="169" t="s">
        <v>716</v>
      </c>
      <c r="H105" s="170" t="s">
        <v>543</v>
      </c>
      <c r="I105" s="319" t="s">
        <v>544</v>
      </c>
      <c r="J105" s="298" t="s">
        <v>545</v>
      </c>
      <c r="K105" s="298">
        <v>2019</v>
      </c>
      <c r="L105" s="4"/>
    </row>
    <row r="106" spans="1:12" ht="78" x14ac:dyDescent="0.35">
      <c r="A106" s="4"/>
      <c r="B106" s="154" t="s">
        <v>713</v>
      </c>
      <c r="C106" s="133" t="s">
        <v>713</v>
      </c>
      <c r="D106" s="348" t="s">
        <v>235</v>
      </c>
      <c r="E106" s="175" t="s">
        <v>717</v>
      </c>
      <c r="F106" s="175"/>
      <c r="G106" s="169"/>
      <c r="H106" s="170" t="s">
        <v>543</v>
      </c>
      <c r="I106" s="319" t="s">
        <v>544</v>
      </c>
      <c r="J106" s="298" t="s">
        <v>545</v>
      </c>
      <c r="K106" s="298">
        <v>2020</v>
      </c>
      <c r="L106" s="4"/>
    </row>
    <row r="107" spans="1:12" ht="20" customHeight="1" x14ac:dyDescent="0.35">
      <c r="A107" s="4"/>
      <c r="B107" s="393"/>
      <c r="C107" s="393"/>
      <c r="D107" s="393"/>
      <c r="E107" s="393"/>
      <c r="F107" s="393"/>
      <c r="G107" s="393"/>
      <c r="H107" s="393"/>
      <c r="I107" s="393"/>
      <c r="J107" s="393"/>
      <c r="K107" s="394"/>
      <c r="L107" s="4"/>
    </row>
    <row r="108" spans="1:12" x14ac:dyDescent="0.35">
      <c r="A108" s="4"/>
      <c r="B108" s="4"/>
      <c r="C108" s="4"/>
      <c r="D108" s="4"/>
      <c r="E108" s="4"/>
      <c r="F108" s="4"/>
      <c r="G108" s="4"/>
      <c r="H108" s="4"/>
      <c r="I108" s="4"/>
      <c r="J108" s="4"/>
      <c r="K108" s="4"/>
      <c r="L108" s="4"/>
    </row>
    <row r="109" spans="1:12" x14ac:dyDescent="0.35">
      <c r="A109" s="4"/>
      <c r="B109" s="4"/>
      <c r="C109" s="4"/>
      <c r="D109" s="4"/>
      <c r="E109" s="4"/>
      <c r="F109" s="4"/>
      <c r="G109" s="4"/>
      <c r="H109" s="4"/>
      <c r="I109" s="4"/>
      <c r="J109" s="4"/>
      <c r="K109" s="4"/>
      <c r="L109" s="4"/>
    </row>
    <row r="110" spans="1:12" x14ac:dyDescent="0.35">
      <c r="A110" s="4"/>
      <c r="B110" s="4"/>
      <c r="C110" s="4"/>
      <c r="D110" s="4"/>
      <c r="E110" s="4"/>
      <c r="F110" s="4"/>
      <c r="G110" s="4"/>
      <c r="H110" s="4"/>
      <c r="I110" s="4"/>
      <c r="J110" s="4"/>
      <c r="K110" s="4"/>
      <c r="L110" s="4"/>
    </row>
    <row r="111" spans="1:12" x14ac:dyDescent="0.35">
      <c r="A111" s="4"/>
      <c r="B111" s="4"/>
      <c r="C111" s="4"/>
      <c r="D111" s="4"/>
      <c r="E111" s="4"/>
      <c r="F111" s="4"/>
      <c r="G111" s="4"/>
      <c r="H111" s="4"/>
      <c r="I111" s="4"/>
      <c r="J111" s="4"/>
      <c r="K111" s="4"/>
      <c r="L111" s="4"/>
    </row>
    <row r="112" spans="1:12" x14ac:dyDescent="0.35">
      <c r="A112" s="4"/>
      <c r="B112" s="4"/>
      <c r="C112" s="4"/>
      <c r="D112" s="4"/>
      <c r="E112" s="4"/>
      <c r="F112" s="4"/>
      <c r="G112" s="4"/>
      <c r="H112" s="4"/>
      <c r="I112" s="4"/>
      <c r="J112" s="4"/>
      <c r="K112" s="4"/>
      <c r="L112" s="4"/>
    </row>
  </sheetData>
  <sheetProtection algorithmName="SHA-512" hashValue="emHXJsp3L1vh5ffgZjB4hxy8t797VOsLBsRLGL4bbLVlyOLy8qfMv1pZFK7t56cVB26KQ1mhrlkj5bBABJe98g==" saltValue="LKV/gQ5cWW7WJ846kj7uzg==" spinCount="100000" sheet="1" objects="1" scenarios="1"/>
  <mergeCells count="22">
    <mergeCell ref="D2:K8"/>
    <mergeCell ref="C21:K21"/>
    <mergeCell ref="B102:K102"/>
    <mergeCell ref="C103:K103"/>
    <mergeCell ref="B107:K107"/>
    <mergeCell ref="B71:K71"/>
    <mergeCell ref="B28:K28"/>
    <mergeCell ref="B76:K76"/>
    <mergeCell ref="C77:K77"/>
    <mergeCell ref="B88:K88"/>
    <mergeCell ref="C67:K67"/>
    <mergeCell ref="C66:K66"/>
    <mergeCell ref="C72:K72"/>
    <mergeCell ref="C89:K89"/>
    <mergeCell ref="B95:K95"/>
    <mergeCell ref="C96:K96"/>
    <mergeCell ref="C61:K61"/>
    <mergeCell ref="B11:K15"/>
    <mergeCell ref="C29:K29"/>
    <mergeCell ref="C36:K36"/>
    <mergeCell ref="B20:E20"/>
    <mergeCell ref="C25:K25"/>
  </mergeCells>
  <hyperlinks>
    <hyperlink ref="H27" r:id="rId1" xr:uid="{D3A344D9-B6B4-4218-94CB-A9B6AD2E2D70}"/>
    <hyperlink ref="H31" r:id="rId2" xr:uid="{79865B1B-99C5-417A-AB9E-A274E9790808}"/>
    <hyperlink ref="H32" r:id="rId3" xr:uid="{71801B43-EF11-4C05-AF1C-7EE034C78789}"/>
    <hyperlink ref="H33" r:id="rId4" display="https://ec.europa.eu/environment/gpp/pdf/190927_EU_GPP_criteria_for_food_and_catering_services_SWD_(2019)_366_final.pdf" xr:uid="{D95E94CA-38F3-4AE2-B8EB-C2A16D2A8F2D}"/>
    <hyperlink ref="H34" r:id="rId5" display="https://ec.europa.eu/environment/gpp/pdf/190927_EU_GPP_criteria_for_food_and_catering_services_SWD_(2019)_366_final.pdf" xr:uid="{8FB306BA-2E4F-4DB9-BCC5-EF51FB9F7F62}"/>
    <hyperlink ref="H38" r:id="rId6" display="https://ec.europa.eu/environment/gpp/pdf/190927_EU_GPP_criteria_for_food_and_catering_services_SWD_(2019)_366_final.pdf" xr:uid="{288A7658-DE12-4A14-AD09-FA5487677474}"/>
    <hyperlink ref="H39" r:id="rId7" display="https://ec.europa.eu/environment/gpp/pdf/190927_EU_GPP_criteria_for_food_and_catering_services_SWD_(2019)_366_final.pdf" xr:uid="{C0B4EF0B-CD79-46A9-B3F2-269E1348DCFC}"/>
    <hyperlink ref="H40" r:id="rId8" display="https://ec.europa.eu/environment/gpp/pdf/190927_EU_GPP_criteria_for_food_and_catering_services_SWD_(2019)_366_final.pdf" xr:uid="{17A52A1C-3AD1-4047-B815-55910F678D2F}"/>
    <hyperlink ref="G41" r:id="rId9" display="https://eur-lex.europa.eu/legal-content/PT/TXT/PDF/?uri=CELEX:32018R0848&amp;from=EN" xr:uid="{791396CD-BE9D-4C21-BC09-3FABEC153288}"/>
    <hyperlink ref="H41" r:id="rId10" display="https://ec.europa.eu/environment/gpp/pdf/190927_EU_GPP_criteria_for_food_and_catering_services_SWD_(2019)_366_final.pdf" xr:uid="{33828171-8764-4B96-B9A2-9F1B3D5FCFF8}"/>
    <hyperlink ref="H42" r:id="rId11" display="https://ec.europa.eu/environment/gpp/pdf/190927_EU_GPP_criteria_for_food_and_catering_services_SWD_(2019)_366_final.pdf" xr:uid="{0302D915-1DDF-4D36-949F-1A72E90AD148}"/>
    <hyperlink ref="H43" r:id="rId12" display="https://ec.europa.eu/environment/gpp/pdf/190927_EU_GPP_criteria_for_food_and_catering_services_SWD_(2019)_366_final.pdf" xr:uid="{2896EF9F-E2E3-47A3-9EA2-8FA639973E95}"/>
    <hyperlink ref="H44" r:id="rId13" xr:uid="{A79D2ACD-D8CD-44CC-8B26-45A0936B625B}"/>
    <hyperlink ref="H45" r:id="rId14" xr:uid="{D141E598-EF10-4059-92A1-A889D513503C}"/>
    <hyperlink ref="H46" r:id="rId15" xr:uid="{6F62B743-790B-41ED-8D5E-C15226F66C78}"/>
    <hyperlink ref="H47" r:id="rId16" xr:uid="{1C90E129-A47D-42EE-A40F-12BFED789B78}"/>
    <hyperlink ref="H48" r:id="rId17" xr:uid="{1A8029A4-3F40-4271-A50A-58587DBCF8B5}"/>
    <hyperlink ref="H49" r:id="rId18" xr:uid="{8EB28A46-A054-4A21-AFF4-8605CE1D82AB}"/>
    <hyperlink ref="H50" r:id="rId19" xr:uid="{BE1E7B75-013B-4043-8DBD-51E6C6FEAD64}"/>
    <hyperlink ref="H51" r:id="rId20" xr:uid="{0CF7F180-F2F2-4AFD-A08D-E672A66C8FF0}"/>
    <hyperlink ref="H52" r:id="rId21" xr:uid="{55B40E54-E237-4384-8016-9A4A8F3C23E5}"/>
    <hyperlink ref="H53" r:id="rId22" xr:uid="{5F3D34F6-0109-4A8D-8D39-9CAEE687E2D6}"/>
    <hyperlink ref="H54" r:id="rId23" xr:uid="{F913D411-C8EA-4C06-AF35-E9E39C19CD36}"/>
    <hyperlink ref="H55" r:id="rId24" xr:uid="{5A706F5A-69E4-44EE-9CD1-1D3D5E784A1B}"/>
    <hyperlink ref="H56" r:id="rId25" xr:uid="{029116C6-C7D5-43E9-94E2-754C505ED8E2}"/>
    <hyperlink ref="H57" r:id="rId26" xr:uid="{090684F0-25B3-4E91-B66C-A28673D9A8C1}"/>
    <hyperlink ref="H58" r:id="rId27" xr:uid="{97961508-56CC-4855-8E9E-034FBEA1B687}"/>
    <hyperlink ref="H59" r:id="rId28" xr:uid="{C62879D6-64C3-4515-BDB2-46BD0C6B2F5B}"/>
    <hyperlink ref="H60" r:id="rId29" xr:uid="{7A976C69-6170-4753-8643-3F7B5B33AD78}"/>
    <hyperlink ref="H63" r:id="rId30" xr:uid="{55AC6091-59E8-41D5-BC5E-C9D2F9E7E753}"/>
    <hyperlink ref="H64" r:id="rId31" xr:uid="{316487E6-0748-47B3-8423-4196C7109CBE}"/>
    <hyperlink ref="H74" r:id="rId32" xr:uid="{D39A189A-133C-4CA9-85B9-730B56F5A035}"/>
    <hyperlink ref="H75" r:id="rId33" xr:uid="{A6CDB5F0-B9F0-42F3-A1C6-996801082D99}"/>
    <hyperlink ref="H79" r:id="rId34" xr:uid="{3F2BE1AD-49DA-4BC1-8E71-35B97967D7D4}"/>
    <hyperlink ref="H80" r:id="rId35" xr:uid="{9E922AD2-9970-495B-8579-86FD180854BE}"/>
    <hyperlink ref="H81" r:id="rId36" xr:uid="{63AC12CB-D992-432F-A45E-A05567CEED1D}"/>
    <hyperlink ref="H82" r:id="rId37" xr:uid="{49C286B9-7EC8-4C16-AD35-0483072915FE}"/>
    <hyperlink ref="H83" r:id="rId38" xr:uid="{A6DDF835-D0E0-4DB8-B382-F59315AFEB5C}"/>
    <hyperlink ref="H84" r:id="rId39" xr:uid="{A9949AED-3670-4A02-A63B-29D442B42269}"/>
    <hyperlink ref="H85" r:id="rId40" xr:uid="{C8702626-C773-4670-B28E-93AEC0685B4F}"/>
    <hyperlink ref="H87" r:id="rId41" xr:uid="{2B21CD84-485E-4233-880F-3CA802F3A92D}"/>
    <hyperlink ref="H86" r:id="rId42" xr:uid="{896D63F7-4529-48B0-B438-B83E9FCDACB8}"/>
    <hyperlink ref="H91" r:id="rId43" xr:uid="{367B94C2-86BF-4A56-AB79-6C520F1BB3B5}"/>
    <hyperlink ref="H92" r:id="rId44" xr:uid="{6598B927-5AB4-4F11-8731-35352D240F52}"/>
    <hyperlink ref="H93" r:id="rId45" xr:uid="{A9668819-8CD7-4950-BF57-BF8480D0B788}"/>
    <hyperlink ref="H94" r:id="rId46" xr:uid="{E1ED87A3-0C4F-421E-819B-E4A2B10EC9D5}"/>
    <hyperlink ref="H98" r:id="rId47" xr:uid="{C221F8D7-9EB4-4B4F-AC9B-7EC9765C30CD}"/>
    <hyperlink ref="H99" r:id="rId48" xr:uid="{6675E4BA-8525-4A45-8B01-DBC9E150D17E}"/>
    <hyperlink ref="H100" r:id="rId49" xr:uid="{7839129A-D0FC-4603-A811-A6435D967006}"/>
    <hyperlink ref="H101" r:id="rId50" xr:uid="{FA256E0C-E47F-4501-8659-348516F71C60}"/>
    <hyperlink ref="H105" r:id="rId51" xr:uid="{80E0D5E6-4BEA-4FC8-9075-1ED5AE2A80BD}"/>
    <hyperlink ref="H106" r:id="rId52" xr:uid="{B06C5934-7AB5-4F2B-8A42-9EE237D1D835}"/>
    <hyperlink ref="H23" r:id="rId53" xr:uid="{60A04570-60D2-4A6E-A536-5107A8D25DF2}"/>
    <hyperlink ref="H24" r:id="rId54" xr:uid="{D194692D-DA66-4D4F-91C8-369F37F16BBC}"/>
  </hyperlinks>
  <pageMargins left="0.7" right="0.7" top="0.75" bottom="0.75" header="0.3" footer="0.3"/>
  <pageSetup paperSize="9" orientation="portrait" r:id="rId55"/>
  <drawing r:id="rId56"/>
  <legacyDrawing r:id="rId57"/>
  <mc:AlternateContent xmlns:mc="http://schemas.openxmlformats.org/markup-compatibility/2006">
    <mc:Choice Requires="x14">
      <controls>
        <mc:AlternateContent xmlns:mc="http://schemas.openxmlformats.org/markup-compatibility/2006">
          <mc:Choice Requires="x14">
            <control shapeId="26630" r:id="rId58" name="Button 6">
              <controlPr defaultSize="0" print="0" autoFill="0" autoPict="0" macro="[0]!Gotoscanschool">
                <anchor moveWithCells="1" sizeWithCells="1">
                  <from>
                    <xdr:col>8</xdr:col>
                    <xdr:colOff>1625600</xdr:colOff>
                    <xdr:row>108</xdr:row>
                    <xdr:rowOff>63500</xdr:rowOff>
                  </from>
                  <to>
                    <xdr:col>11</xdr:col>
                    <xdr:colOff>12700</xdr:colOff>
                    <xdr:row>110</xdr:row>
                    <xdr:rowOff>190500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AE3BD1E-2C7D-442F-8495-7CC11BC0D331}">
          <x14:formula1>
            <xm:f>Dados!$C$25:$C$28</xm:f>
          </x14:formula1>
          <xm:sqref>D27 D23:D24 D32 D34 D38:D60 D63:D65 D69 D79:D87 D74:D75 D91:D94 D98:D101 D105:D106</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6">
    <tabColor theme="4" tint="-0.499984740745262"/>
  </sheetPr>
  <dimension ref="A1:X86"/>
  <sheetViews>
    <sheetView showGridLines="0" showRowColHeaders="0" zoomScale="68" zoomScaleNormal="68" workbookViewId="0">
      <selection activeCell="U28" sqref="U28"/>
    </sheetView>
  </sheetViews>
  <sheetFormatPr defaultRowHeight="14.5" x14ac:dyDescent="0.35"/>
  <cols>
    <col min="2" max="3" width="30.81640625" customWidth="1"/>
    <col min="4" max="4" width="53" customWidth="1"/>
    <col min="5" max="5" width="17.81640625" hidden="1" customWidth="1"/>
    <col min="6" max="6" width="25.6328125" hidden="1" customWidth="1"/>
    <col min="7" max="7" width="24.54296875" customWidth="1"/>
    <col min="8" max="8" width="23.81640625" customWidth="1"/>
    <col min="9" max="9" width="21.08984375" customWidth="1"/>
    <col min="10" max="10" width="49.1796875" customWidth="1"/>
    <col min="13" max="13" width="13.453125" customWidth="1"/>
    <col min="14" max="14" width="12.6328125" bestFit="1" customWidth="1"/>
    <col min="16" max="16" width="21.08984375" bestFit="1" customWidth="1"/>
    <col min="17" max="22" width="8.81640625" customWidth="1"/>
  </cols>
  <sheetData>
    <row r="1" spans="1:11" x14ac:dyDescent="0.35">
      <c r="A1" s="4"/>
      <c r="B1" s="4"/>
      <c r="C1" s="4"/>
      <c r="D1" s="4"/>
      <c r="E1" s="4"/>
      <c r="F1" s="4"/>
      <c r="G1" s="4"/>
      <c r="H1" s="4"/>
      <c r="I1" s="4"/>
      <c r="J1" s="4"/>
      <c r="K1" s="4"/>
    </row>
    <row r="2" spans="1:11" ht="44" customHeight="1" x14ac:dyDescent="0.35">
      <c r="A2" s="4"/>
      <c r="B2" s="19"/>
      <c r="C2" s="19"/>
      <c r="D2" s="389" t="s">
        <v>217</v>
      </c>
      <c r="E2" s="389"/>
      <c r="F2" s="389"/>
      <c r="G2" s="389"/>
      <c r="H2" s="389"/>
      <c r="I2" s="389"/>
      <c r="J2" s="389"/>
      <c r="K2" s="4"/>
    </row>
    <row r="3" spans="1:11" ht="14.5" customHeight="1" x14ac:dyDescent="0.35">
      <c r="A3" s="4"/>
      <c r="B3" s="19"/>
      <c r="C3" s="19"/>
      <c r="D3" s="389"/>
      <c r="E3" s="389"/>
      <c r="F3" s="389"/>
      <c r="G3" s="389"/>
      <c r="H3" s="389"/>
      <c r="I3" s="389"/>
      <c r="J3" s="389"/>
      <c r="K3" s="4"/>
    </row>
    <row r="4" spans="1:11" ht="14.5" customHeight="1" x14ac:dyDescent="0.35">
      <c r="A4" s="4"/>
      <c r="B4" s="19"/>
      <c r="C4" s="19"/>
      <c r="D4" s="389"/>
      <c r="E4" s="389"/>
      <c r="F4" s="389"/>
      <c r="G4" s="389"/>
      <c r="H4" s="389"/>
      <c r="I4" s="389"/>
      <c r="J4" s="389"/>
      <c r="K4" s="4"/>
    </row>
    <row r="5" spans="1:11" ht="14.5" customHeight="1" x14ac:dyDescent="0.35">
      <c r="A5" s="4"/>
      <c r="B5" s="19"/>
      <c r="C5" s="19"/>
      <c r="D5" s="389"/>
      <c r="E5" s="389"/>
      <c r="F5" s="389"/>
      <c r="G5" s="389"/>
      <c r="H5" s="389"/>
      <c r="I5" s="389"/>
      <c r="J5" s="389"/>
      <c r="K5" s="4"/>
    </row>
    <row r="6" spans="1:11" ht="14.5" customHeight="1" x14ac:dyDescent="0.35">
      <c r="A6" s="4"/>
      <c r="B6" s="19"/>
      <c r="C6" s="19"/>
      <c r="D6" s="389"/>
      <c r="E6" s="389"/>
      <c r="F6" s="389"/>
      <c r="G6" s="389"/>
      <c r="H6" s="389"/>
      <c r="I6" s="389"/>
      <c r="J6" s="389"/>
      <c r="K6" s="4"/>
    </row>
    <row r="7" spans="1:11" ht="14.5" customHeight="1" x14ac:dyDescent="0.35">
      <c r="A7" s="4"/>
      <c r="B7" s="19"/>
      <c r="C7" s="19"/>
      <c r="D7" s="389"/>
      <c r="E7" s="389"/>
      <c r="F7" s="389"/>
      <c r="G7" s="389"/>
      <c r="H7" s="389"/>
      <c r="I7" s="389"/>
      <c r="J7" s="389"/>
      <c r="K7" s="4"/>
    </row>
    <row r="8" spans="1:11" ht="14.5" customHeight="1" x14ac:dyDescent="0.35">
      <c r="A8" s="4"/>
      <c r="B8" s="19"/>
      <c r="C8" s="19"/>
      <c r="D8" s="389"/>
      <c r="E8" s="389"/>
      <c r="F8" s="389"/>
      <c r="G8" s="389"/>
      <c r="H8" s="389"/>
      <c r="I8" s="389"/>
      <c r="J8" s="389"/>
      <c r="K8" s="4"/>
    </row>
    <row r="9" spans="1:11" x14ac:dyDescent="0.35">
      <c r="A9" s="4"/>
      <c r="B9" s="4"/>
      <c r="C9" s="4"/>
      <c r="D9" s="4"/>
      <c r="E9" s="4"/>
      <c r="F9" s="4"/>
      <c r="G9" s="4"/>
      <c r="H9" s="4"/>
      <c r="I9" s="4"/>
      <c r="J9" s="4"/>
      <c r="K9" s="4"/>
    </row>
    <row r="10" spans="1:11" ht="18.5" x14ac:dyDescent="0.45">
      <c r="A10" s="4"/>
      <c r="B10" s="147" t="s">
        <v>784</v>
      </c>
      <c r="C10" s="4"/>
      <c r="D10" s="4"/>
      <c r="E10" s="4"/>
      <c r="F10" s="4"/>
      <c r="G10" s="4"/>
      <c r="H10" s="4"/>
      <c r="I10" s="4"/>
      <c r="J10" s="4"/>
      <c r="K10" s="4"/>
    </row>
    <row r="11" spans="1:11" ht="14.5" customHeight="1" x14ac:dyDescent="0.35">
      <c r="A11" s="4"/>
      <c r="B11" s="401" t="s">
        <v>813</v>
      </c>
      <c r="C11" s="363"/>
      <c r="D11" s="363"/>
      <c r="E11" s="363"/>
      <c r="F11" s="363"/>
      <c r="G11" s="363"/>
      <c r="H11" s="363"/>
      <c r="I11" s="363"/>
      <c r="J11" s="363"/>
      <c r="K11" s="4"/>
    </row>
    <row r="12" spans="1:11" x14ac:dyDescent="0.35">
      <c r="A12" s="4"/>
      <c r="B12" s="363"/>
      <c r="C12" s="363"/>
      <c r="D12" s="363"/>
      <c r="E12" s="363"/>
      <c r="F12" s="363"/>
      <c r="G12" s="363"/>
      <c r="H12" s="363"/>
      <c r="I12" s="363"/>
      <c r="J12" s="363"/>
      <c r="K12" s="4"/>
    </row>
    <row r="13" spans="1:11" ht="27" customHeight="1" x14ac:dyDescent="0.35">
      <c r="A13" s="4"/>
      <c r="B13" s="363"/>
      <c r="C13" s="363"/>
      <c r="D13" s="363"/>
      <c r="E13" s="363"/>
      <c r="F13" s="363"/>
      <c r="G13" s="363"/>
      <c r="H13" s="363"/>
      <c r="I13" s="363"/>
      <c r="J13" s="363"/>
      <c r="K13" s="4"/>
    </row>
    <row r="14" spans="1:11" ht="14.5" hidden="1" customHeight="1" x14ac:dyDescent="0.35">
      <c r="A14" s="4"/>
      <c r="B14" s="363"/>
      <c r="C14" s="363"/>
      <c r="D14" s="363"/>
      <c r="E14" s="363"/>
      <c r="F14" s="363"/>
      <c r="G14" s="363"/>
      <c r="H14" s="363"/>
      <c r="I14" s="363"/>
      <c r="J14" s="363"/>
      <c r="K14" s="4"/>
    </row>
    <row r="15" spans="1:11" ht="64.25" customHeight="1" x14ac:dyDescent="0.35">
      <c r="A15" s="4"/>
      <c r="B15" s="363"/>
      <c r="C15" s="363"/>
      <c r="D15" s="363"/>
      <c r="E15" s="363"/>
      <c r="F15" s="363"/>
      <c r="G15" s="363"/>
      <c r="H15" s="363"/>
      <c r="I15" s="363"/>
      <c r="J15" s="363"/>
      <c r="K15" s="4"/>
    </row>
    <row r="16" spans="1:11" x14ac:dyDescent="0.35">
      <c r="A16" s="4"/>
      <c r="B16" s="17"/>
      <c r="C16" s="17"/>
      <c r="D16" s="17"/>
      <c r="E16" s="17"/>
      <c r="F16" s="17"/>
      <c r="G16" s="17"/>
      <c r="H16" s="17"/>
      <c r="I16" s="17"/>
      <c r="J16" s="17"/>
      <c r="K16" s="4"/>
    </row>
    <row r="17" spans="1:14" ht="42" customHeight="1" x14ac:dyDescent="0.35">
      <c r="A17" s="4"/>
      <c r="B17" s="379" t="s">
        <v>769</v>
      </c>
      <c r="C17" s="379"/>
      <c r="D17" s="379"/>
      <c r="E17" s="379"/>
      <c r="F17" s="379"/>
      <c r="G17" s="204"/>
      <c r="H17" s="204"/>
      <c r="I17" s="204"/>
      <c r="J17" s="204"/>
      <c r="K17" s="4"/>
    </row>
    <row r="18" spans="1:14" ht="22.5" customHeight="1" thickBot="1" x14ac:dyDescent="0.6">
      <c r="A18" s="4"/>
      <c r="B18" s="144"/>
      <c r="C18" s="380" t="s">
        <v>537</v>
      </c>
      <c r="D18" s="380"/>
      <c r="E18" s="381"/>
      <c r="F18" s="381"/>
      <c r="G18" s="237"/>
      <c r="H18" s="237"/>
      <c r="I18" s="237"/>
      <c r="J18" s="237"/>
      <c r="K18" s="4"/>
    </row>
    <row r="19" spans="1:14" ht="38" thickTop="1" thickBot="1" x14ac:dyDescent="0.4">
      <c r="A19" s="4"/>
      <c r="B19" s="18" t="s">
        <v>227</v>
      </c>
      <c r="C19" s="138" t="s">
        <v>228</v>
      </c>
      <c r="D19" s="138" t="s">
        <v>719</v>
      </c>
      <c r="E19" s="233" t="s">
        <v>200</v>
      </c>
      <c r="F19" s="240" t="s">
        <v>215</v>
      </c>
      <c r="G19" s="315" t="s">
        <v>812</v>
      </c>
      <c r="H19" s="248" t="s">
        <v>811</v>
      </c>
      <c r="I19" s="248" t="s">
        <v>810</v>
      </c>
      <c r="J19" s="249" t="s">
        <v>524</v>
      </c>
      <c r="K19" s="4"/>
    </row>
    <row r="20" spans="1:14" ht="42" customHeight="1" x14ac:dyDescent="0.35">
      <c r="A20" s="4"/>
      <c r="B20" s="141" t="str">
        <f>'Sumário Alimentação|Catering'!B27</f>
        <v>Lotes</v>
      </c>
      <c r="C20" s="137" t="str">
        <f>'Sumário Alimentação|Catering'!C27</f>
        <v>Produtos alimentares &amp; serviços catering</v>
      </c>
      <c r="D20" s="137" t="str">
        <f>'Sumário Alimentação|Catering'!D27</f>
        <v>Dividir o contrato em lotes permite que os fornecedores locais possam participar no concurso</v>
      </c>
      <c r="E20" s="232" t="s">
        <v>210</v>
      </c>
      <c r="F20" s="189" t="s">
        <v>194</v>
      </c>
      <c r="G20" s="272" t="s">
        <v>528</v>
      </c>
      <c r="H20" s="292"/>
      <c r="I20" s="292"/>
      <c r="J20" s="274"/>
      <c r="K20" s="4"/>
      <c r="M20" s="223"/>
      <c r="N20" s="223"/>
    </row>
    <row r="21" spans="1:14" ht="42" customHeight="1" thickBot="1" x14ac:dyDescent="0.4">
      <c r="A21" s="4"/>
      <c r="B21" s="44" t="str">
        <f>'Sumário Alimentação|Catering'!B28</f>
        <v>Planeamento de quantidades</v>
      </c>
      <c r="C21" s="137" t="str">
        <f>'Sumário Alimentação|Catering'!C28</f>
        <v>Produtos alimentares &amp; serviços catering</v>
      </c>
      <c r="D21" s="137" t="str">
        <f>'Sumário Alimentação|Catering'!D28</f>
        <v>Planear as quantidades adequadas que são necessárias é o primeiro passo para evitar o desperdício alimentar</v>
      </c>
      <c r="E21" s="328"/>
      <c r="F21" s="329"/>
      <c r="G21" s="270" t="s">
        <v>528</v>
      </c>
      <c r="H21" s="339"/>
      <c r="I21" s="339"/>
      <c r="J21" s="276"/>
      <c r="K21" s="4"/>
      <c r="M21" s="223"/>
      <c r="N21" s="223"/>
    </row>
    <row r="22" spans="1:14" ht="20" customHeight="1" thickTop="1" x14ac:dyDescent="0.35">
      <c r="A22" s="4"/>
      <c r="B22" s="208"/>
      <c r="C22" s="208"/>
      <c r="D22" s="208"/>
      <c r="E22" s="208"/>
      <c r="F22" s="208"/>
      <c r="G22" s="217"/>
      <c r="H22" s="186"/>
      <c r="I22" s="186"/>
      <c r="J22" s="186"/>
      <c r="K22" s="4"/>
    </row>
    <row r="23" spans="1:14" ht="20.25" customHeight="1" thickBot="1" x14ac:dyDescent="0.6">
      <c r="A23" s="4"/>
      <c r="B23" s="144"/>
      <c r="C23" s="238" t="str">
        <f>'Sumário Alimentação|Catering'!C30</f>
        <v>Tipo de proteína</v>
      </c>
      <c r="D23" s="238"/>
      <c r="E23" s="238"/>
      <c r="F23" s="238"/>
      <c r="G23" s="239"/>
      <c r="H23" s="237"/>
      <c r="I23" s="237"/>
      <c r="J23" s="237"/>
      <c r="K23" s="4"/>
    </row>
    <row r="24" spans="1:14" ht="38" thickTop="1" thickBot="1" x14ac:dyDescent="0.4">
      <c r="A24" s="4"/>
      <c r="B24" s="18" t="s">
        <v>227</v>
      </c>
      <c r="C24" s="138" t="s">
        <v>228</v>
      </c>
      <c r="D24" s="138" t="s">
        <v>719</v>
      </c>
      <c r="E24" s="233" t="s">
        <v>200</v>
      </c>
      <c r="F24" s="240" t="s">
        <v>215</v>
      </c>
      <c r="G24" s="315" t="s">
        <v>812</v>
      </c>
      <c r="H24" s="248" t="s">
        <v>811</v>
      </c>
      <c r="I24" s="248" t="s">
        <v>810</v>
      </c>
      <c r="J24" s="249" t="s">
        <v>524</v>
      </c>
      <c r="K24" s="4"/>
    </row>
    <row r="25" spans="1:14" ht="99" customHeight="1" thickBot="1" x14ac:dyDescent="0.4">
      <c r="A25" s="4"/>
      <c r="B25" s="141" t="str">
        <f>'Sumário Alimentação|Catering'!B32</f>
        <v>Menus à base de vegetais</v>
      </c>
      <c r="C25" s="137" t="str">
        <f>'Sumário Alimentação|Catering'!C32</f>
        <v>Leguminosas secas, produtos hortícolas, frutos, cereais integrais e frutos secos</v>
      </c>
      <c r="D25" s="137" t="str">
        <f>'Sumário Alimentação|Catering'!D32</f>
        <v>Uma mudança para uma dieta à base de vegetais e com menor quantidade de produtos animais é melhor para a saúde e também mais sustentável. O mesmo se aplica para um maior consumo de proteínas vegetaise menos proteínas animais  (fonte: White paper Towards a more plant-based diet, 2018).</v>
      </c>
      <c r="E25" s="232" t="s">
        <v>208</v>
      </c>
      <c r="F25" s="189" t="s">
        <v>194</v>
      </c>
      <c r="G25" s="270" t="s">
        <v>528</v>
      </c>
      <c r="H25" s="339"/>
      <c r="I25" s="339"/>
      <c r="J25" s="276"/>
      <c r="K25" s="4"/>
      <c r="M25" s="223"/>
      <c r="N25" s="223"/>
    </row>
    <row r="26" spans="1:14" ht="21" customHeight="1" thickTop="1" x14ac:dyDescent="0.35">
      <c r="A26" s="4"/>
      <c r="B26" s="208"/>
      <c r="C26" s="208"/>
      <c r="D26" s="208"/>
      <c r="E26" s="208"/>
      <c r="F26" s="208"/>
      <c r="G26" s="217"/>
      <c r="H26" s="186"/>
      <c r="I26" s="186"/>
      <c r="J26" s="186"/>
      <c r="K26" s="4"/>
    </row>
    <row r="27" spans="1:14" ht="24" thickBot="1" x14ac:dyDescent="0.6">
      <c r="A27" s="4"/>
      <c r="B27" s="144"/>
      <c r="C27" s="209" t="str">
        <f>'Sumário Alimentação|Catering'!C34</f>
        <v>Origem dos produtos alimentares e bebidas</v>
      </c>
      <c r="D27" s="238"/>
      <c r="E27" s="238"/>
      <c r="F27" s="238"/>
      <c r="G27" s="239"/>
      <c r="H27" s="237"/>
      <c r="I27" s="237"/>
      <c r="J27" s="237"/>
      <c r="K27" s="4"/>
    </row>
    <row r="28" spans="1:14" ht="38" thickTop="1" thickBot="1" x14ac:dyDescent="0.4">
      <c r="A28" s="4"/>
      <c r="B28" s="18" t="s">
        <v>227</v>
      </c>
      <c r="C28" s="138" t="s">
        <v>228</v>
      </c>
      <c r="D28" s="138" t="s">
        <v>719</v>
      </c>
      <c r="E28" s="233" t="s">
        <v>200</v>
      </c>
      <c r="F28" s="240" t="s">
        <v>215</v>
      </c>
      <c r="G28" s="315" t="s">
        <v>812</v>
      </c>
      <c r="H28" s="248" t="s">
        <v>811</v>
      </c>
      <c r="I28" s="248" t="s">
        <v>810</v>
      </c>
      <c r="J28" s="249" t="s">
        <v>524</v>
      </c>
      <c r="K28" s="4"/>
    </row>
    <row r="29" spans="1:14" ht="118.5" customHeight="1" x14ac:dyDescent="0.35">
      <c r="A29" s="4"/>
      <c r="B29" s="140" t="str">
        <f>'Sumário Alimentação|Catering'!B36</f>
        <v>Produtos sazonais</v>
      </c>
      <c r="C29" s="139" t="str">
        <f>'Sumário Alimentação|Catering'!C36</f>
        <v>Frutas, vegetais</v>
      </c>
      <c r="D29" s="139" t="str">
        <f>'Sumário Alimentação|Catering'!D36</f>
        <v xml:space="preserve">Produtos sazonais produzidos no exterior e transportados para curtas distâncias têm em geral menores impactes ambientais que produtos de estufa transportados por longas distâncias.
Os vegetais sazonais são mais saborosos e têm melhor qualidade e preço, o que pode ajudar a promover uma mudança do menu para opções vegetarianas.
</v>
      </c>
      <c r="E29" s="232" t="s">
        <v>208</v>
      </c>
      <c r="F29" s="189" t="s">
        <v>194</v>
      </c>
      <c r="G29" s="340" t="s">
        <v>528</v>
      </c>
      <c r="H29" s="341"/>
      <c r="I29" s="341"/>
      <c r="J29" s="274"/>
      <c r="K29" s="4"/>
      <c r="M29" s="223"/>
      <c r="N29" s="223"/>
    </row>
    <row r="30" spans="1:14" ht="74.25" customHeight="1" x14ac:dyDescent="0.35">
      <c r="A30" s="4"/>
      <c r="B30" s="140" t="str">
        <f>'Sumário Alimentação|Catering'!B37</f>
        <v>Circuitos curtos</v>
      </c>
      <c r="C30" s="139" t="str">
        <f>'Sumário Alimentação|Catering'!C37</f>
        <v>Frutas e legumes, leguminosas,
arroz, produtos de aquicultura e de pesca, carne, ovos, laticínios, bebidas e azeite</v>
      </c>
      <c r="D30" s="139" t="str">
        <f>'Sumário Alimentação|Catering'!D37</f>
        <v xml:space="preserve">A venda direta do produtor ao consumidor ou a venda indireta através de apenas um intermediário reduz as necessidades de conservação e transporte, tendo em geral um impacte ambiental mais reduzido. </v>
      </c>
      <c r="E30" s="232" t="s">
        <v>208</v>
      </c>
      <c r="F30" s="189" t="s">
        <v>194</v>
      </c>
      <c r="G30" s="294" t="s">
        <v>528</v>
      </c>
      <c r="H30" s="273"/>
      <c r="I30" s="273"/>
      <c r="J30" s="275"/>
      <c r="K30" s="4"/>
      <c r="M30" s="223"/>
      <c r="N30" s="223"/>
    </row>
    <row r="31" spans="1:14" ht="295.25" customHeight="1" thickBot="1" x14ac:dyDescent="0.4">
      <c r="A31" s="4"/>
      <c r="B31" s="140" t="str">
        <f>'Sumário Alimentação|Catering'!B38</f>
        <v>Produtos agrícolas com rótulos relativos a indicações geográficas</v>
      </c>
      <c r="C31" s="139" t="str">
        <f>'Sumário Alimentação|Catering'!C38</f>
        <v>Produtos alimentares</v>
      </c>
      <c r="D31" s="139" t="str">
        <f>'Sumário Alimentação|Catering'!D38</f>
        <v>Os cidadãos e os consumidores são cada vez mais exigentes quanto à qualidade, bem como aos produtos tradicionais com características específicas identificáveis, em especial os produtos relacionados com as suas origens geográficas. Os produtos agrícolas ou os géneros alimentícios que ostentem uma indicação geográfica devem satisfazer determinadas condições, tais como requisitos específicos destinados, entre outros, a proteger os recursos naturais ou a paisagem da zona de produção ou a melhorar o bem-estar dos animais de criação. Esses requisitos são definidos nas especificações de cada produto com indicações geográficas.
As entidades adjudicantes podem decidir incluir nos seus concursos critérios específicos relativos a produtos agrícolas e outros géneros alimentícios com indicação geográfica, estabelecendo a lista dos produtos com um rótulo de indicação geográfica que podem ser fornecidos/oferecidos.</v>
      </c>
      <c r="E31" s="232" t="s">
        <v>208</v>
      </c>
      <c r="F31" s="189" t="s">
        <v>195</v>
      </c>
      <c r="G31" s="295" t="s">
        <v>528</v>
      </c>
      <c r="H31" s="271"/>
      <c r="I31" s="271"/>
      <c r="J31" s="276"/>
      <c r="K31" s="4"/>
      <c r="M31" s="223"/>
      <c r="N31" s="223"/>
    </row>
    <row r="32" spans="1:14" ht="16" thickTop="1" x14ac:dyDescent="0.35">
      <c r="A32" s="4"/>
      <c r="B32" s="33"/>
      <c r="C32" s="34"/>
      <c r="D32" s="34"/>
      <c r="E32" s="35"/>
      <c r="F32" s="35"/>
      <c r="G32" s="35"/>
      <c r="H32" s="35"/>
      <c r="I32" s="35"/>
      <c r="J32" s="35"/>
      <c r="K32" s="4"/>
    </row>
    <row r="33" spans="1:14" ht="26" customHeight="1" thickBot="1" x14ac:dyDescent="0.4">
      <c r="A33" s="4"/>
      <c r="B33" s="143"/>
      <c r="C33" s="210" t="str">
        <f>'Sumário Alimentação|Catering'!C40</f>
        <v>Cadeia de produção sustentável</v>
      </c>
      <c r="D33" s="210"/>
      <c r="E33" s="210"/>
      <c r="F33" s="210"/>
      <c r="G33" s="23"/>
      <c r="H33" s="205"/>
      <c r="I33" s="205"/>
      <c r="J33" s="205"/>
      <c r="K33" s="4"/>
    </row>
    <row r="34" spans="1:14" ht="38" thickTop="1" thickBot="1" x14ac:dyDescent="0.4">
      <c r="A34" s="4"/>
      <c r="B34" s="18" t="s">
        <v>227</v>
      </c>
      <c r="C34" s="138" t="s">
        <v>228</v>
      </c>
      <c r="D34" s="138" t="s">
        <v>719</v>
      </c>
      <c r="E34" s="233" t="s">
        <v>200</v>
      </c>
      <c r="F34" s="240" t="s">
        <v>215</v>
      </c>
      <c r="G34" s="315" t="s">
        <v>812</v>
      </c>
      <c r="H34" s="248" t="s">
        <v>811</v>
      </c>
      <c r="I34" s="248" t="s">
        <v>810</v>
      </c>
      <c r="J34" s="249" t="s">
        <v>524</v>
      </c>
      <c r="K34" s="4"/>
    </row>
    <row r="35" spans="1:14" ht="91.5" customHeight="1" x14ac:dyDescent="0.35">
      <c r="A35" s="4"/>
      <c r="B35" s="338" t="str">
        <f>'Sumário Alimentação|Catering'!B42</f>
        <v xml:space="preserve">Produção integrada
</v>
      </c>
      <c r="C35" s="149" t="str">
        <f>'Sumário Alimentação|Catering'!C42</f>
        <v>Frutas e legumes, leguminosas,
arroz, produtos de aquicultura e de pesca, carne, ovos, laticínios, bebidas e azeite</v>
      </c>
      <c r="D35" s="149" t="str">
        <f>'Sumário Alimentação|Catering'!D42</f>
        <v>Os sistemas de produção integrada na agricultura aumentam o fornecimento de bens e serviços de forma sustentável, obtendo-se benefícioe sinergias.
(Fonte: http://www.fao.org/climate-smart-agriculture-sourcebook/production-resources/module-b5-integrated-production-systems/chapter-b5-1/en/)</v>
      </c>
      <c r="E35" s="232" t="s">
        <v>208</v>
      </c>
      <c r="F35" s="189" t="s">
        <v>194</v>
      </c>
      <c r="G35" s="340" t="s">
        <v>528</v>
      </c>
      <c r="H35" s="341"/>
      <c r="I35" s="341"/>
      <c r="J35" s="274"/>
      <c r="K35" s="4"/>
      <c r="M35" s="223"/>
      <c r="N35" s="223"/>
    </row>
    <row r="36" spans="1:14" ht="165" customHeight="1" x14ac:dyDescent="0.35">
      <c r="A36" s="4"/>
      <c r="B36" s="312" t="str">
        <f>'Sumário Alimentação|Catering'!B43</f>
        <v>Produtos biológicos</v>
      </c>
      <c r="C36" s="149" t="str">
        <f>'Sumário Alimentação|Catering'!C43</f>
        <v>Frutas e legumes, leguminosas,
arroz, produtos de aquicultura e de pesca, carne, ovos, laticínios, bebidas  e azeite</v>
      </c>
      <c r="D36" s="149" t="str">
        <f>'Sumário Alimentação|Catering'!D43</f>
        <v>A agricultura biológica é um sistema holístico de gestão da produção que promove e melhora a saúde do ecossistema agrícola, incluindo a biodiversidade, os ciclos biológicos e a atividade biológica do solo. Utiliza  práticas de manejo preferencialmente ao uso de insumos não agrícolas, levando em consideração que as condições regionais requerem sistemas adaptados localmente. Sempre que possível, são utilizados  métodos agrícolas, biológicos e mecânicos, em oposição ao uso de materiais sintéticos, para cumprir qualquer função específica dentro do sistema.
(Fonte: http://www.fao.org/organicag/oa-faq/oa-faq1/pt/)</v>
      </c>
      <c r="E36" s="232" t="s">
        <v>208</v>
      </c>
      <c r="F36" s="189" t="s">
        <v>194</v>
      </c>
      <c r="G36" s="294" t="s">
        <v>528</v>
      </c>
      <c r="H36" s="273"/>
      <c r="I36" s="273"/>
      <c r="J36" s="275"/>
      <c r="K36" s="4"/>
      <c r="M36" s="223"/>
      <c r="N36" s="223"/>
    </row>
    <row r="37" spans="1:14" ht="63" customHeight="1" x14ac:dyDescent="0.35">
      <c r="A37" s="4"/>
      <c r="B37" s="312" t="str">
        <f>'Sumário Alimentação|Catering'!B44</f>
        <v xml:space="preserve">
Especies de peixes a evitar</v>
      </c>
      <c r="C37" s="149" t="str">
        <f>'Sumário Alimentação|Catering'!C44</f>
        <v>Produtos alimentares marinhos</v>
      </c>
      <c r="D37" s="149" t="str">
        <f>'Sumário Alimentação|Catering'!D44</f>
        <v>Não podem ser utilizados peixes ou produtos à base de peixe provenientes de espécies ou unidades populacionais que constem de uma lista de «peixes a evitar», lista essa que reflete o estado dos recursos haliêuticos nas diferentes regiões.</v>
      </c>
      <c r="E37" s="232" t="s">
        <v>208</v>
      </c>
      <c r="F37" s="189" t="s">
        <v>33</v>
      </c>
      <c r="G37" s="294" t="s">
        <v>528</v>
      </c>
      <c r="H37" s="273"/>
      <c r="I37" s="273"/>
      <c r="J37" s="275"/>
      <c r="K37" s="4"/>
      <c r="M37" s="223"/>
      <c r="N37" s="223"/>
    </row>
    <row r="38" spans="1:14" ht="137" customHeight="1" x14ac:dyDescent="0.35">
      <c r="A38" s="4"/>
      <c r="B38" s="312" t="str">
        <f>'Sumário Alimentação|Catering'!B45</f>
        <v xml:space="preserve">Produtos alimentares marinhos produzidos em unidades populacionais com limites biológicos seguros </v>
      </c>
      <c r="C38" s="149" t="str">
        <f>'Sumário Alimentação|Catering'!C45</f>
        <v>Produtos alimentares marinhos</v>
      </c>
      <c r="D38" s="149" t="str">
        <f>'Sumário Alimentação|Catering'!D45</f>
        <v xml:space="preserve">Os produtos alimentares marinhos devem ter sido produzidos em unidades populacionais com limites biológicos seguros que deem resposta aos impactos ambientais, nomeadamente pesca excessiva ou esgotamento dos recursos haliêuticos, biodiversidade e utilização responsável e sustentável dos recursos. Isto implica a existência de indícios científicos de uma elevada probabilidade de a biomassa reprodutora da unidade populacional ser superior aos níveis em que a unidade está em risco de colapsar. </v>
      </c>
      <c r="E38" s="232" t="s">
        <v>208</v>
      </c>
      <c r="F38" s="189" t="s">
        <v>33</v>
      </c>
      <c r="G38" s="294" t="s">
        <v>528</v>
      </c>
      <c r="H38" s="273"/>
      <c r="I38" s="273"/>
      <c r="J38" s="275"/>
      <c r="K38" s="4"/>
      <c r="M38" s="223"/>
      <c r="N38" s="223"/>
    </row>
    <row r="39" spans="1:14" ht="36.5" customHeight="1" x14ac:dyDescent="0.35">
      <c r="A39" s="4"/>
      <c r="B39" s="312" t="str">
        <f>'Sumário Alimentação|Catering'!B46</f>
        <v>Produção sustentável de  produtos alimentares provenientes de aquicultura</v>
      </c>
      <c r="C39" s="149" t="str">
        <f>'Sumário Alimentação|Catering'!C46</f>
        <v xml:space="preserve">Produtos alimentares provenientes de aquicultura </v>
      </c>
      <c r="D39" s="149" t="str">
        <f>'Sumário Alimentação|Catering'!D46</f>
        <v xml:space="preserve">A aquicultura sustentável foca-se na minimização dos impactes principais ambientais e sociais da aquicultura.  
</v>
      </c>
      <c r="E39" s="232" t="s">
        <v>208</v>
      </c>
      <c r="F39" s="189" t="s">
        <v>194</v>
      </c>
      <c r="G39" s="294" t="s">
        <v>528</v>
      </c>
      <c r="H39" s="273"/>
      <c r="I39" s="273"/>
      <c r="J39" s="275"/>
      <c r="K39" s="4"/>
      <c r="M39" s="223"/>
      <c r="N39" s="223"/>
    </row>
    <row r="40" spans="1:14" ht="120.5" customHeight="1" x14ac:dyDescent="0.35">
      <c r="A40" s="4"/>
      <c r="B40" s="312" t="str">
        <f>'Sumário Alimentação|Catering'!B47</f>
        <v>Bem estar animal</v>
      </c>
      <c r="C40" s="149" t="str">
        <f>'Sumário Alimentação|Catering'!C47</f>
        <v>Ovos</v>
      </c>
      <c r="D40" s="149" t="str">
        <f>'Sumário Alimentação|Catering'!D47</f>
        <v xml:space="preserve">Não utilização de ovos proveniente de galinhas criadas em gaiola. Em 1998, a Diretiva do Conselho 98/58/EC sobre a proteção de animais mantidos para fins agropecuários definiu regras gerais para a proteção de animais de todas as espécies mantidos para a produção de alimentos, lã, pele ou para outros fins agrícolas, incluindo peixes, répteis de anfíbios.  Estas regras basearam-se na Convenção europeia relativa à proteção dos animais nos locais de criação. </v>
      </c>
      <c r="E40" s="232" t="s">
        <v>208</v>
      </c>
      <c r="F40" s="189" t="s">
        <v>138</v>
      </c>
      <c r="G40" s="294" t="s">
        <v>528</v>
      </c>
      <c r="H40" s="273"/>
      <c r="I40" s="273"/>
      <c r="J40" s="275"/>
      <c r="K40" s="4"/>
      <c r="M40" s="223"/>
      <c r="N40" s="223"/>
    </row>
    <row r="41" spans="1:14" ht="134" customHeight="1" x14ac:dyDescent="0.35">
      <c r="A41" s="4"/>
      <c r="B41" s="312" t="str">
        <f>'Sumário Alimentação|Catering'!B48</f>
        <v>Bem estar animal</v>
      </c>
      <c r="C41" s="149" t="str">
        <f>'Sumário Alimentação|Catering'!C48</f>
        <v>Carne e produtos lácteos</v>
      </c>
      <c r="D41" s="149" t="str">
        <f>'Sumário Alimentação|Catering'!D48</f>
        <v xml:space="preserve">Carne e produtos lácteos com critérios de bem estar animal. Meat and dairy products with animal welfare standards. Em 1998, a Diretiva do Conselho 98/58/EC sobre a proteção de animais mantidos para fins agropecuários definiu regras gerais para a proteção de animais de todas as espécies mantidos para a produção de alimentos, lã, pele ou para outros fins agrícolas, incluindo peixes, répteis de anfíbios.  Estas regras basearam-se na Convenção europeia relativa à proteção dos animais nos locais de criação. </v>
      </c>
      <c r="E41" s="232" t="s">
        <v>208</v>
      </c>
      <c r="F41" s="189" t="s">
        <v>138</v>
      </c>
      <c r="G41" s="294" t="s">
        <v>528</v>
      </c>
      <c r="H41" s="273"/>
      <c r="I41" s="273"/>
      <c r="J41" s="275"/>
      <c r="K41" s="4"/>
      <c r="M41" s="223"/>
      <c r="N41" s="223"/>
    </row>
    <row r="42" spans="1:14" ht="177.75" customHeight="1" x14ac:dyDescent="0.35">
      <c r="A42" s="4"/>
      <c r="B42" s="312" t="str">
        <f>'Sumário Alimentação|Catering'!B49</f>
        <v>Gorduras vegetais mais sustentáveis</v>
      </c>
      <c r="C42" s="149" t="str">
        <f>'Sumário Alimentação|Catering'!C49</f>
        <v>Gorduras vegetais</v>
      </c>
      <c r="D42" s="149" t="str">
        <f>'Sumário Alimentação|Catering'!D49</f>
        <v>Atualmente, o óleo de palma é utilizado em cerca de 50% dos alimentos embalados encontrados nas prateleiras dos supermercados. Na Europa, Indonésia e outros países, também é usado como ingrediente no biodiesel. A produção de óleo de palma está sob escrutínio público, devido aos seus impactos sociais e ambientais, por exemplo no habitat do orangotango. No entanto a expansão da produção de óleo de soja, que poderia ser usada como alternativa ao óleo de palma, também tem efeitos ambientais, inclusive nos habitats da vida selvagem. 
(Fonte: https://www.iucn.nl/en/updates/sustainability-in-vegetable-oils-challenges-for-science-and-policy).</v>
      </c>
      <c r="E42" s="232" t="s">
        <v>208</v>
      </c>
      <c r="F42" s="189" t="s">
        <v>33</v>
      </c>
      <c r="G42" s="294" t="s">
        <v>528</v>
      </c>
      <c r="H42" s="273"/>
      <c r="I42" s="273"/>
      <c r="J42" s="275"/>
      <c r="K42" s="4"/>
      <c r="M42" s="223"/>
      <c r="N42" s="223"/>
    </row>
    <row r="43" spans="1:14" ht="182" customHeight="1" thickBot="1" x14ac:dyDescent="0.4">
      <c r="A43" s="4"/>
      <c r="B43" s="312" t="str">
        <f>'Sumário Alimentação|Catering'!B50</f>
        <v xml:space="preserve">Produtos comercializados de forma equitativa e ética </v>
      </c>
      <c r="C43" s="149" t="str">
        <f>'Sumário Alimentação|Catering'!C50</f>
        <v>Café, chá, chocolate (cacau), açúcar, bananas, outras frutos e frutos embaladas, sumos de frutos exóticos, abacate, tomate, baunilha</v>
      </c>
      <c r="D43" s="149" t="str">
        <f>'Sumário Alimentação|Catering'!D50</f>
        <v>O comércio justo e ético centra-se na proteção dos direitos dos trabalhadores em toda a cadeia de abastecimento, ajudando produtores e trabalhadores desfavorecidos do mundo em desenvolvimento - por exemplo, produtores de algodão, banana, cacau e café - a ter mais controle sobre suas vidas. As medidas focam-se no comportamento das empresas compradoras - retalhistas, marcas e seus fornecedores -  para garantir que as empresas fornecedoras respeitam os direitos dos trabalhadores. Aplica-se especificamente a produtos, não a empresas.
(Fonte: https://www.ethicaltrade.org/issues/ethical-trade-and-fairtrade)</v>
      </c>
      <c r="E43" s="232" t="s">
        <v>208</v>
      </c>
      <c r="F43" s="189" t="s">
        <v>195</v>
      </c>
      <c r="G43" s="295" t="s">
        <v>528</v>
      </c>
      <c r="H43" s="271"/>
      <c r="I43" s="271"/>
      <c r="J43" s="276"/>
      <c r="K43" s="4"/>
      <c r="M43" s="223"/>
      <c r="N43" s="223"/>
    </row>
    <row r="44" spans="1:14" ht="20.25" customHeight="1" thickTop="1" x14ac:dyDescent="0.35">
      <c r="A44" s="4"/>
      <c r="B44" s="211"/>
      <c r="C44" s="211"/>
      <c r="D44" s="211"/>
      <c r="E44" s="211"/>
      <c r="F44" s="211"/>
      <c r="G44" s="218"/>
      <c r="H44" s="33"/>
      <c r="I44" s="33"/>
      <c r="J44" s="33"/>
      <c r="K44" s="4"/>
    </row>
    <row r="45" spans="1:14" ht="25.5" customHeight="1" thickBot="1" x14ac:dyDescent="0.4">
      <c r="A45" s="4"/>
      <c r="B45" s="143"/>
      <c r="C45" s="234" t="str">
        <f>'Sumário Alimentação|Catering'!C52</f>
        <v>Prevenção de resíduos e reutilização</v>
      </c>
      <c r="D45" s="235"/>
      <c r="E45" s="235"/>
      <c r="F45" s="235"/>
      <c r="G45" s="23"/>
      <c r="H45" s="205"/>
      <c r="I45" s="205"/>
      <c r="J45" s="205"/>
      <c r="K45" s="4"/>
    </row>
    <row r="46" spans="1:14" ht="38" thickTop="1" thickBot="1" x14ac:dyDescent="0.4">
      <c r="A46" s="4"/>
      <c r="B46" s="18" t="s">
        <v>227</v>
      </c>
      <c r="C46" s="138" t="s">
        <v>228</v>
      </c>
      <c r="D46" s="138" t="s">
        <v>719</v>
      </c>
      <c r="E46" s="233" t="s">
        <v>200</v>
      </c>
      <c r="F46" s="240" t="s">
        <v>215</v>
      </c>
      <c r="G46" s="315" t="s">
        <v>812</v>
      </c>
      <c r="H46" s="248" t="s">
        <v>811</v>
      </c>
      <c r="I46" s="248" t="s">
        <v>810</v>
      </c>
      <c r="J46" s="249" t="s">
        <v>524</v>
      </c>
      <c r="K46" s="4"/>
    </row>
    <row r="47" spans="1:14" ht="152.25" customHeight="1" thickBot="1" x14ac:dyDescent="0.4">
      <c r="A47" s="4"/>
      <c r="B47" s="44" t="str">
        <f>'Sumário Alimentação|Catering'!B54</f>
        <v>Resíduos de embalagens</v>
      </c>
      <c r="C47" s="137" t="str">
        <f>'Sumário Alimentação|Catering'!C54</f>
        <v>Embalagens de produtos alimentares</v>
      </c>
      <c r="D47" s="137" t="str">
        <f>'Sumário Alimentação|Catering'!D54</f>
        <v>A redução da produção de resíduos de embalagens evita o uso ineficiente de materiais, água e energia. Ao solicitar que os produtos alimentares sejam fornecidos a granel ou sem embalagem primária, os resíduos de embalagem são reduzidos. O uso de materiais recicláveis / reciclados em embalagens alimentares, quando for possível por motivos de saúde e segurança, permite o aproveitamento de resíduos como materiais secundários, fechando os ciclos e reduzindo a utilização de matérias primas.</v>
      </c>
      <c r="E47" s="232" t="s">
        <v>208</v>
      </c>
      <c r="F47" s="189" t="s">
        <v>196</v>
      </c>
      <c r="G47" s="270" t="s">
        <v>528</v>
      </c>
      <c r="H47" s="339"/>
      <c r="I47" s="339"/>
      <c r="J47" s="276"/>
      <c r="K47" s="4"/>
      <c r="M47" s="223"/>
      <c r="N47" s="223"/>
    </row>
    <row r="48" spans="1:14" ht="18.75" customHeight="1" thickTop="1" x14ac:dyDescent="0.35">
      <c r="A48" s="4"/>
      <c r="B48" s="211"/>
      <c r="C48" s="211"/>
      <c r="D48" s="211"/>
      <c r="E48" s="211"/>
      <c r="F48" s="211"/>
      <c r="G48" s="218"/>
      <c r="H48" s="33"/>
      <c r="I48" s="33"/>
      <c r="J48" s="33"/>
      <c r="K48" s="4"/>
    </row>
    <row r="49" spans="1:24" ht="24" customHeight="1" thickBot="1" x14ac:dyDescent="0.4">
      <c r="A49" s="4"/>
      <c r="B49" s="143"/>
      <c r="C49" s="235" t="str">
        <f>'Sumário Alimentação|Catering'!C56</f>
        <v>Critérios gerais</v>
      </c>
      <c r="D49" s="235"/>
      <c r="E49" s="235"/>
      <c r="F49" s="235"/>
      <c r="G49" s="23"/>
      <c r="H49" s="205"/>
      <c r="I49" s="205"/>
      <c r="J49" s="205"/>
      <c r="K49" s="4"/>
    </row>
    <row r="50" spans="1:24" ht="38" thickTop="1" thickBot="1" x14ac:dyDescent="0.4">
      <c r="A50" s="4"/>
      <c r="B50" s="18" t="s">
        <v>227</v>
      </c>
      <c r="C50" s="138" t="s">
        <v>228</v>
      </c>
      <c r="D50" s="138" t="s">
        <v>719</v>
      </c>
      <c r="E50" s="233" t="s">
        <v>200</v>
      </c>
      <c r="F50" s="240" t="s">
        <v>215</v>
      </c>
      <c r="G50" s="315" t="s">
        <v>812</v>
      </c>
      <c r="H50" s="248" t="s">
        <v>811</v>
      </c>
      <c r="I50" s="248" t="s">
        <v>810</v>
      </c>
      <c r="J50" s="249" t="s">
        <v>524</v>
      </c>
      <c r="K50" s="4"/>
    </row>
    <row r="51" spans="1:24" ht="46.75" customHeight="1" thickBot="1" x14ac:dyDescent="0.4">
      <c r="A51" s="4"/>
      <c r="B51" s="44" t="str">
        <f>'Sumário Alimentação|Catering'!B58</f>
        <v xml:space="preserve">Rastreabilidade </v>
      </c>
      <c r="C51" s="136" t="str">
        <f>'Sumário Alimentação|Catering'!C58</f>
        <v>Embalagens de produtos alimentares</v>
      </c>
      <c r="D51" s="136" t="str">
        <f>'Sumário Alimentação|Catering'!D58</f>
        <v>A implementação de um sistema de rastreabilidade ajuda a garantir que os critérios exigidos são cumpridos.</v>
      </c>
      <c r="E51" s="232" t="s">
        <v>208</v>
      </c>
      <c r="F51" s="189" t="s">
        <v>55</v>
      </c>
      <c r="G51" s="270" t="s">
        <v>528</v>
      </c>
      <c r="H51" s="339"/>
      <c r="I51" s="339"/>
      <c r="J51" s="276"/>
      <c r="K51" s="4"/>
      <c r="M51" s="223"/>
      <c r="N51" s="223"/>
    </row>
    <row r="52" spans="1:24" ht="23" customHeight="1" thickTop="1" x14ac:dyDescent="0.35">
      <c r="A52" s="4"/>
      <c r="B52" s="215"/>
      <c r="C52" s="216"/>
      <c r="D52" s="216"/>
      <c r="E52" s="216"/>
      <c r="F52" s="216"/>
      <c r="G52" s="219"/>
      <c r="H52" s="187"/>
      <c r="I52" s="187"/>
      <c r="J52" s="187"/>
      <c r="K52" s="4"/>
    </row>
    <row r="53" spans="1:24" ht="43.5" customHeight="1" x14ac:dyDescent="0.35">
      <c r="A53" s="4"/>
      <c r="B53" s="402" t="s">
        <v>770</v>
      </c>
      <c r="C53" s="403"/>
      <c r="D53" s="403"/>
      <c r="E53" s="403"/>
      <c r="F53" s="403"/>
      <c r="G53" s="403"/>
      <c r="H53" s="188"/>
      <c r="I53" s="188"/>
      <c r="J53" s="188"/>
      <c r="K53" s="4"/>
    </row>
    <row r="54" spans="1:24" ht="24" thickBot="1" x14ac:dyDescent="0.4">
      <c r="A54" s="4"/>
      <c r="B54" s="143"/>
      <c r="C54" s="210" t="str">
        <f>'Sumário Alimentação|Catering'!C61</f>
        <v>Contratação de refeições escolares &amp; serviços de catering</v>
      </c>
      <c r="D54" s="210"/>
      <c r="E54" s="210"/>
      <c r="F54" s="210"/>
      <c r="G54" s="23"/>
      <c r="H54" s="205"/>
      <c r="I54" s="205"/>
      <c r="J54" s="205"/>
      <c r="K54" s="4"/>
    </row>
    <row r="55" spans="1:24" ht="38" thickTop="1" thickBot="1" x14ac:dyDescent="0.4">
      <c r="A55" s="4"/>
      <c r="B55" s="18" t="s">
        <v>227</v>
      </c>
      <c r="C55" s="138" t="s">
        <v>228</v>
      </c>
      <c r="D55" s="138" t="s">
        <v>719</v>
      </c>
      <c r="E55" s="233" t="s">
        <v>200</v>
      </c>
      <c r="F55" s="240" t="s">
        <v>215</v>
      </c>
      <c r="G55" s="315" t="s">
        <v>812</v>
      </c>
      <c r="H55" s="248" t="s">
        <v>811</v>
      </c>
      <c r="I55" s="248" t="s">
        <v>810</v>
      </c>
      <c r="J55" s="249" t="s">
        <v>524</v>
      </c>
      <c r="K55" s="4"/>
    </row>
    <row r="56" spans="1:24" ht="89.25" customHeight="1" x14ac:dyDescent="0.35">
      <c r="A56" s="4"/>
      <c r="B56" s="154" t="str">
        <f>'Sumário Alimentação|Catering'!B63</f>
        <v xml:space="preserve">Conhecimentos e experiência sobre a gestão dos aspetos ambientais do contrato </v>
      </c>
      <c r="C56" s="137" t="str">
        <f>'Sumário Alimentação|Catering'!C63</f>
        <v>Empresa de serviços</v>
      </c>
      <c r="D56" s="135" t="str">
        <f>'Sumário Alimentação|Catering'!D63</f>
        <v>Demonstrar experiência e conhecimentos relevantes na gestão dos aspetos ambientais do contrato anterior (planeamento dos menus, menus vegetarianos, resíduos alimentares, outros resíduos, água e energia, monitorização de indicadores) garantem a capacidade de fazer o mesmo nas áreas para as quais o fornecedor seria responsável nos termos do contrato.</v>
      </c>
      <c r="E56" s="232" t="s">
        <v>208</v>
      </c>
      <c r="F56" s="189" t="s">
        <v>194</v>
      </c>
      <c r="G56" s="272" t="s">
        <v>528</v>
      </c>
      <c r="H56" s="292"/>
      <c r="I56" s="292"/>
      <c r="J56" s="274"/>
      <c r="K56" s="4"/>
      <c r="M56" s="223"/>
      <c r="N56" s="223"/>
    </row>
    <row r="57" spans="1:24" ht="73.5" customHeight="1" thickBot="1" x14ac:dyDescent="0.4">
      <c r="A57" s="4"/>
      <c r="B57" s="154" t="str">
        <f>'Sumário Alimentação|Catering'!B64</f>
        <v>Formação do pessoal</v>
      </c>
      <c r="C57" s="137" t="str">
        <f>'Sumário Alimentação|Catering'!C64</f>
        <v>Empresa de serviços</v>
      </c>
      <c r="D57" s="135" t="str">
        <f>'Sumário Alimentação|Catering'!D64</f>
        <v>A formação presencial do pessoal permanente e temporário garante a implementação eficaz das melhores práticas relativas aos aspetos ambientais do contrato (planeamento dos menus, menus vegetarianos, resíduos alimentares, outros resíduos, água e energia, monitorização de indicadores).</v>
      </c>
      <c r="E57" s="232" t="s">
        <v>208</v>
      </c>
      <c r="F57" s="189" t="s">
        <v>195</v>
      </c>
      <c r="G57" s="270" t="s">
        <v>528</v>
      </c>
      <c r="H57" s="339"/>
      <c r="I57" s="339"/>
      <c r="J57" s="276"/>
      <c r="K57" s="4"/>
      <c r="M57" s="223"/>
      <c r="N57" s="223"/>
    </row>
    <row r="58" spans="1:24" ht="27.5" customHeight="1" thickTop="1" x14ac:dyDescent="0.35">
      <c r="A58" s="4"/>
      <c r="B58" s="212"/>
      <c r="C58" s="212"/>
      <c r="D58" s="212"/>
      <c r="E58" s="212"/>
      <c r="F58" s="212"/>
      <c r="G58" s="219"/>
      <c r="H58" s="187"/>
      <c r="I58" s="187"/>
      <c r="J58" s="187"/>
      <c r="K58" s="4"/>
    </row>
    <row r="59" spans="1:24" ht="30.5" customHeight="1" thickBot="1" x14ac:dyDescent="0.4">
      <c r="A59" s="4"/>
      <c r="B59" s="143"/>
      <c r="C59" s="234" t="str">
        <f>'Sumário Alimentação|Catering'!C66</f>
        <v>Prevenção de resíduos alimentares</v>
      </c>
      <c r="D59" s="235"/>
      <c r="E59" s="235"/>
      <c r="F59" s="235"/>
      <c r="G59" s="23"/>
      <c r="H59" s="205"/>
      <c r="I59" s="205"/>
      <c r="J59" s="205"/>
      <c r="K59" s="4"/>
    </row>
    <row r="60" spans="1:24" ht="38" thickTop="1" thickBot="1" x14ac:dyDescent="0.4">
      <c r="A60" s="4"/>
      <c r="B60" s="18" t="s">
        <v>227</v>
      </c>
      <c r="C60" s="138" t="s">
        <v>228</v>
      </c>
      <c r="D60" s="138" t="s">
        <v>719</v>
      </c>
      <c r="E60" s="233" t="s">
        <v>200</v>
      </c>
      <c r="F60" s="240" t="s">
        <v>215</v>
      </c>
      <c r="G60" s="315" t="s">
        <v>812</v>
      </c>
      <c r="H60" s="248" t="s">
        <v>811</v>
      </c>
      <c r="I60" s="248" t="s">
        <v>810</v>
      </c>
      <c r="J60" s="249" t="s">
        <v>524</v>
      </c>
      <c r="K60" s="4"/>
    </row>
    <row r="61" spans="1:24" ht="102" customHeight="1" x14ac:dyDescent="0.35">
      <c r="A61" s="4"/>
      <c r="B61" s="154" t="str">
        <f>'Sumário Alimentação|Catering'!B68</f>
        <v xml:space="preserve">Prevenção de resíduos alimentares e de bebidas </v>
      </c>
      <c r="C61" s="155" t="str">
        <f>'Sumário Alimentação|Catering'!C68</f>
        <v>Produtos alimentares e bebidas</v>
      </c>
      <c r="D61" s="152" t="str">
        <f>'Sumário Alimentação|Catering'!D68</f>
        <v>As melhores práticas para prevenir a geração do desperdício alimentares são importantes. Na UE, cerca de 20% do total de alimentos produzidos são perdidos ou desperdiçados, enquanto 33 milhões de pessoas não podem comprar uma refeição de qualidade a cada dois dias. Globalmente, aproximadamente um terço de todos os alimentos produzidos para consumo humano são perdidos ou desperdiçados.
(Fonte: https://ec.europa.eu/food/safety/food_waste/stop_en)</v>
      </c>
      <c r="E61" s="232" t="s">
        <v>208</v>
      </c>
      <c r="F61" s="189" t="s">
        <v>196</v>
      </c>
      <c r="G61" s="272" t="s">
        <v>528</v>
      </c>
      <c r="H61" s="292"/>
      <c r="I61" s="292"/>
      <c r="J61" s="274"/>
      <c r="K61" s="4"/>
      <c r="M61" s="223"/>
      <c r="N61" s="223"/>
      <c r="Q61" s="261"/>
      <c r="R61" s="261"/>
      <c r="S61" s="3"/>
      <c r="T61" s="3"/>
      <c r="U61" s="261"/>
      <c r="V61" s="3"/>
      <c r="W61" s="261"/>
      <c r="X61" s="3"/>
    </row>
    <row r="62" spans="1:24" ht="63" customHeight="1" x14ac:dyDescent="0.35">
      <c r="A62" s="4"/>
      <c r="B62" s="154" t="str">
        <f>'Sumário Alimentação|Catering'!B69</f>
        <v>Redistribuição de produtos alimentares e bebidas</v>
      </c>
      <c r="C62" s="155" t="str">
        <f>'Sumário Alimentação|Catering'!C69</f>
        <v>Produtos alimentares e bebidas</v>
      </c>
      <c r="D62" s="152" t="str">
        <f>'Sumário Alimentação|Catering'!D69</f>
        <v>No âmbito do Plano de Ação para a Economia Circular, a Comissão adotou orientações da UE para a doação de alimentos a fim de facilitar a recuperação e redistribuição de alimentos seguros e comestíveis para  pessoas com necessidades.</v>
      </c>
      <c r="E62" s="232" t="s">
        <v>208</v>
      </c>
      <c r="F62" s="189" t="s">
        <v>196</v>
      </c>
      <c r="G62" s="294" t="s">
        <v>528</v>
      </c>
      <c r="H62" s="273"/>
      <c r="I62" s="273"/>
      <c r="J62" s="275"/>
      <c r="K62" s="4"/>
      <c r="M62" s="223"/>
      <c r="N62" s="223"/>
      <c r="P62" s="207"/>
      <c r="Q62" s="262"/>
      <c r="R62" s="263"/>
      <c r="S62" s="3"/>
      <c r="T62" s="262"/>
      <c r="U62" s="263"/>
      <c r="V62" s="262"/>
      <c r="W62" s="263"/>
      <c r="X62" s="3"/>
    </row>
    <row r="63" spans="1:24" ht="47.25" customHeight="1" x14ac:dyDescent="0.35">
      <c r="A63" s="4"/>
      <c r="B63" s="154" t="str">
        <f>'Sumário Alimentação|Catering'!B70</f>
        <v>Prevenção de outros resíduos</v>
      </c>
      <c r="C63" s="155" t="str">
        <f>'Sumário Alimentação|Catering'!C70</f>
        <v xml:space="preserve">Produtos descartáveis e embalagens </v>
      </c>
      <c r="D63" s="152" t="str">
        <f>'Sumário Alimentação|Catering'!D70</f>
        <v>A redução de resíduos de produtos descartáveis e embalagens evita o uso ineficiente de materiais, água e energia.</v>
      </c>
      <c r="E63" s="232" t="s">
        <v>208</v>
      </c>
      <c r="F63" s="189" t="s">
        <v>196</v>
      </c>
      <c r="G63" s="294" t="s">
        <v>528</v>
      </c>
      <c r="H63" s="273"/>
      <c r="I63" s="273"/>
      <c r="J63" s="275"/>
      <c r="K63" s="4"/>
      <c r="M63" s="223"/>
      <c r="N63" s="223"/>
      <c r="P63" s="207"/>
      <c r="Q63" s="262"/>
      <c r="R63" s="263"/>
      <c r="S63" s="3"/>
      <c r="T63" s="262"/>
      <c r="U63" s="263"/>
      <c r="V63" s="262"/>
      <c r="W63" s="263"/>
      <c r="X63" s="3"/>
    </row>
    <row r="64" spans="1:24" ht="48.75" customHeight="1" x14ac:dyDescent="0.35">
      <c r="A64" s="4"/>
      <c r="B64" s="154" t="str">
        <f>'Sumário Alimentação|Catering'!B71</f>
        <v>Separação e eliminação de resíduos</v>
      </c>
      <c r="C64" s="155" t="str">
        <f>'Sumário Alimentação|Catering'!C71</f>
        <v xml:space="preserve">Produtos descartáveis e embalagens </v>
      </c>
      <c r="D64" s="152" t="str">
        <f>'Sumário Alimentação|Catering'!D71</f>
        <v>A separação dos fluxos de resíduos permite a reciclagem e a utilização dos resíduos como materiais secundários, fechando os circuitos e reduzindo a utilização de matérias primas.</v>
      </c>
      <c r="E64" s="232" t="s">
        <v>208</v>
      </c>
      <c r="F64" s="189" t="s">
        <v>196</v>
      </c>
      <c r="G64" s="294" t="s">
        <v>528</v>
      </c>
      <c r="H64" s="273"/>
      <c r="I64" s="273"/>
      <c r="J64" s="275"/>
      <c r="K64" s="4"/>
      <c r="M64" s="223"/>
      <c r="N64" s="223"/>
      <c r="P64" s="207"/>
      <c r="Q64" s="262"/>
      <c r="R64" s="263"/>
      <c r="S64" s="3"/>
      <c r="T64" s="262"/>
      <c r="U64" s="263"/>
      <c r="V64" s="262"/>
      <c r="W64" s="263"/>
      <c r="X64" s="3"/>
    </row>
    <row r="65" spans="1:24" ht="48.75" customHeight="1" x14ac:dyDescent="0.35">
      <c r="A65" s="4"/>
      <c r="B65" s="154" t="str">
        <f>'Sumário Alimentação|Catering'!B72</f>
        <v>Redução de consumíveis descartáveis</v>
      </c>
      <c r="C65" s="155" t="str">
        <f>'Sumário Alimentação|Catering'!C72</f>
        <v>Consumíveis descartáveis</v>
      </c>
      <c r="D65" s="152" t="str">
        <f>'Sumário Alimentação|Catering'!D72</f>
        <v>A redução do uso de consumíveis descartáveis reduz a geração de resíduos e economiza materiais, água e recursos energéticos.</v>
      </c>
      <c r="E65" s="232" t="s">
        <v>208</v>
      </c>
      <c r="F65" s="189" t="s">
        <v>196</v>
      </c>
      <c r="G65" s="294" t="s">
        <v>528</v>
      </c>
      <c r="H65" s="273"/>
      <c r="I65" s="273"/>
      <c r="J65" s="275"/>
      <c r="K65" s="4"/>
      <c r="M65" s="223"/>
      <c r="N65" s="223"/>
      <c r="P65" s="207"/>
      <c r="Q65" s="262"/>
      <c r="R65" s="263"/>
      <c r="S65" s="3"/>
      <c r="T65" s="262"/>
      <c r="U65" s="263"/>
      <c r="V65" s="262"/>
      <c r="W65" s="263"/>
      <c r="X65" s="3"/>
    </row>
    <row r="66" spans="1:24" ht="66" customHeight="1" x14ac:dyDescent="0.35">
      <c r="A66" s="4"/>
      <c r="B66" s="154" t="str">
        <f>'Sumário Alimentação|Catering'!B73</f>
        <v xml:space="preserve">Utilização de detergentes ecológicos </v>
      </c>
      <c r="C66" s="155" t="str">
        <f>'Sumário Alimentação|Catering'!C73</f>
        <v>Produtos químicos para lavagem das mãos, lavagem da louça e limpezas de rotina</v>
      </c>
      <c r="D66" s="152" t="str">
        <f>'Sumário Alimentação|Catering'!D73</f>
        <v>O uso de produtos químicos ambientalmente responsáveis para a lavagem das mãos, louça e limpeza de rotina reduz os impactos no  ambiente.</v>
      </c>
      <c r="E66" s="232" t="s">
        <v>208</v>
      </c>
      <c r="F66" s="189" t="s">
        <v>194</v>
      </c>
      <c r="G66" s="294" t="s">
        <v>528</v>
      </c>
      <c r="H66" s="273"/>
      <c r="I66" s="273"/>
      <c r="J66" s="275"/>
      <c r="K66" s="4"/>
      <c r="M66" s="223"/>
      <c r="N66" s="223"/>
      <c r="P66" s="207"/>
      <c r="Q66" s="262"/>
      <c r="R66" s="263"/>
      <c r="S66" s="3"/>
      <c r="T66" s="262"/>
      <c r="U66" s="263"/>
      <c r="V66" s="262"/>
      <c r="W66" s="263"/>
      <c r="X66" s="3"/>
    </row>
    <row r="67" spans="1:24" ht="44.25" customHeight="1" thickBot="1" x14ac:dyDescent="0.4">
      <c r="A67" s="4"/>
      <c r="B67" s="154" t="str">
        <f>'Sumário Alimentação|Catering'!B74</f>
        <v>Redução de utilização de papel de cozinha</v>
      </c>
      <c r="C67" s="155" t="str">
        <f>'Sumário Alimentação|Catering'!C74</f>
        <v>Rolos de cozinha e papel de cozinha</v>
      </c>
      <c r="D67" s="152" t="str">
        <f>'Sumário Alimentação|Catering'!D74</f>
        <v>A redução do uso de produtos descartáveis de papel nas cozinhas reduz a geração de resíduos e economiza materiais, água e recursos energéticos.</v>
      </c>
      <c r="E67" s="232" t="s">
        <v>208</v>
      </c>
      <c r="F67" s="189" t="s">
        <v>196</v>
      </c>
      <c r="G67" s="270" t="s">
        <v>528</v>
      </c>
      <c r="H67" s="339"/>
      <c r="I67" s="339"/>
      <c r="J67" s="276"/>
      <c r="K67" s="4"/>
      <c r="M67" s="223"/>
      <c r="N67" s="223"/>
      <c r="P67" s="207"/>
      <c r="Q67" s="262"/>
      <c r="R67" s="263"/>
      <c r="S67" s="3"/>
      <c r="T67" s="262"/>
      <c r="U67" s="263"/>
      <c r="V67" s="262"/>
      <c r="W67" s="263"/>
      <c r="X67" s="3"/>
    </row>
    <row r="68" spans="1:24" ht="28.5" customHeight="1" thickTop="1" x14ac:dyDescent="0.35">
      <c r="A68" s="4"/>
      <c r="B68" s="212"/>
      <c r="C68" s="212"/>
      <c r="D68" s="212"/>
      <c r="E68" s="212"/>
      <c r="F68" s="212"/>
      <c r="G68" s="219"/>
      <c r="H68" s="187"/>
      <c r="I68" s="187"/>
      <c r="J68" s="187"/>
      <c r="K68" s="4"/>
      <c r="Q68" s="3"/>
      <c r="R68" s="3"/>
      <c r="S68" s="3"/>
      <c r="T68" s="3"/>
      <c r="U68" s="3"/>
      <c r="V68" s="3"/>
      <c r="W68" s="3"/>
      <c r="X68" s="3"/>
    </row>
    <row r="69" spans="1:24" ht="29.25" customHeight="1" thickBot="1" x14ac:dyDescent="0.6">
      <c r="A69" s="4"/>
      <c r="B69" s="144"/>
      <c r="C69" s="209" t="str">
        <f>'Sumário Alimentação|Catering'!C76</f>
        <v>Consumo de água e energia nas cozinhas</v>
      </c>
      <c r="D69" s="238"/>
      <c r="E69" s="238"/>
      <c r="F69" s="238"/>
      <c r="G69" s="239"/>
      <c r="H69" s="237"/>
      <c r="I69" s="237"/>
      <c r="J69" s="237"/>
      <c r="K69" s="4"/>
      <c r="P69" s="207"/>
      <c r="Q69" s="3"/>
      <c r="R69" s="3"/>
      <c r="S69" s="3"/>
      <c r="T69" s="3"/>
      <c r="U69" s="3"/>
      <c r="V69" s="3"/>
      <c r="W69" s="3"/>
      <c r="X69" s="3"/>
    </row>
    <row r="70" spans="1:24" ht="38" thickTop="1" thickBot="1" x14ac:dyDescent="0.4">
      <c r="A70" s="4"/>
      <c r="B70" s="18" t="s">
        <v>227</v>
      </c>
      <c r="C70" s="138" t="s">
        <v>228</v>
      </c>
      <c r="D70" s="138" t="s">
        <v>719</v>
      </c>
      <c r="E70" s="233" t="s">
        <v>200</v>
      </c>
      <c r="F70" s="240" t="s">
        <v>215</v>
      </c>
      <c r="G70" s="315" t="s">
        <v>812</v>
      </c>
      <c r="H70" s="248" t="s">
        <v>811</v>
      </c>
      <c r="I70" s="248" t="s">
        <v>810</v>
      </c>
      <c r="J70" s="249" t="s">
        <v>524</v>
      </c>
      <c r="K70" s="4"/>
    </row>
    <row r="71" spans="1:24" ht="44.25" customHeight="1" x14ac:dyDescent="0.35">
      <c r="A71" s="4"/>
      <c r="B71" s="44" t="str">
        <f>'Sumário Alimentação|Catering'!B78</f>
        <v>Consumo de água e energia nas cozinhas</v>
      </c>
      <c r="C71" s="136" t="str">
        <f>'Sumário Alimentação|Catering'!C78</f>
        <v xml:space="preserve">Equipamentos de cozinha </v>
      </c>
      <c r="D71" s="135" t="str">
        <f>'Sumário Alimentação|Catering'!D78</f>
        <v>A redução do consumo de energia e recursos hídricos reduz os impactos no  ambiente.</v>
      </c>
      <c r="E71" s="232" t="s">
        <v>208</v>
      </c>
      <c r="F71" s="189" t="s">
        <v>194</v>
      </c>
      <c r="G71" s="272" t="s">
        <v>528</v>
      </c>
      <c r="H71" s="292"/>
      <c r="I71" s="292"/>
      <c r="J71" s="274"/>
      <c r="K71" s="4"/>
      <c r="M71" s="223"/>
      <c r="N71" s="223"/>
    </row>
    <row r="72" spans="1:24" ht="70.5" customHeight="1" thickBot="1" x14ac:dyDescent="0.4">
      <c r="A72" s="4"/>
      <c r="B72" s="44" t="str">
        <f>'Sumário Alimentação|Catering'!B79</f>
        <v>Fornecimento de água potável com impacte reduzido</v>
      </c>
      <c r="C72" s="136" t="str">
        <f>'Sumário Alimentação|Catering'!C79</f>
        <v>Água potável</v>
      </c>
      <c r="D72" s="135" t="str">
        <f>'Sumário Alimentação|Catering'!D79</f>
        <v>Medidas simples como permitir o acesso direto à água da torneira ou fornecer água da torneira num jarro ou outro dispensador, bem como fornecer copos reutilizáveis têm menores  impactes ambientais do que usar água engarrafada.</v>
      </c>
      <c r="E72" s="232" t="s">
        <v>208</v>
      </c>
      <c r="F72" s="189" t="s">
        <v>194</v>
      </c>
      <c r="G72" s="270" t="s">
        <v>528</v>
      </c>
      <c r="H72" s="339"/>
      <c r="I72" s="339"/>
      <c r="J72" s="276"/>
      <c r="K72" s="4"/>
      <c r="M72" s="223"/>
      <c r="N72" s="223"/>
    </row>
    <row r="73" spans="1:24" ht="26.75" customHeight="1" thickTop="1" x14ac:dyDescent="0.35">
      <c r="A73" s="4"/>
      <c r="B73" s="213"/>
      <c r="C73" s="213"/>
      <c r="D73" s="213"/>
      <c r="E73" s="213"/>
      <c r="F73" s="213"/>
      <c r="G73" s="221"/>
      <c r="H73" s="160"/>
      <c r="I73" s="160"/>
      <c r="J73" s="160"/>
      <c r="K73" s="4"/>
    </row>
    <row r="74" spans="1:24" ht="29" customHeight="1" thickBot="1" x14ac:dyDescent="0.6">
      <c r="A74" s="4"/>
      <c r="B74" s="144"/>
      <c r="C74" s="209" t="str">
        <f>'Sumário Alimentação|Catering'!C81</f>
        <v>Transporte &amp; logística</v>
      </c>
      <c r="D74" s="238"/>
      <c r="E74" s="238"/>
      <c r="F74" s="238"/>
      <c r="G74" s="239"/>
      <c r="H74" s="237"/>
      <c r="I74" s="237"/>
      <c r="J74" s="237"/>
      <c r="K74" s="4"/>
    </row>
    <row r="75" spans="1:24" ht="38" thickTop="1" thickBot="1" x14ac:dyDescent="0.4">
      <c r="A75" s="4"/>
      <c r="B75" s="18" t="s">
        <v>227</v>
      </c>
      <c r="C75" s="138" t="s">
        <v>228</v>
      </c>
      <c r="D75" s="138" t="s">
        <v>719</v>
      </c>
      <c r="E75" s="233" t="s">
        <v>200</v>
      </c>
      <c r="F75" s="240" t="s">
        <v>215</v>
      </c>
      <c r="G75" s="315" t="s">
        <v>812</v>
      </c>
      <c r="H75" s="248" t="s">
        <v>811</v>
      </c>
      <c r="I75" s="248" t="s">
        <v>810</v>
      </c>
      <c r="J75" s="249" t="s">
        <v>524</v>
      </c>
      <c r="K75" s="4"/>
    </row>
    <row r="76" spans="1:24" ht="48" customHeight="1" x14ac:dyDescent="0.35">
      <c r="A76" s="4"/>
      <c r="B76" s="44" t="str">
        <f>'Sumário Alimentação|Catering'!B83</f>
        <v>Redução do consumo de combustíveis</v>
      </c>
      <c r="C76" s="136" t="str">
        <f>'Sumário Alimentação|Catering'!C83</f>
        <v>Transporte de produtos alimentares</v>
      </c>
      <c r="D76" s="136" t="str">
        <f>'Sumário Alimentação|Catering'!D83</f>
        <v>A otimização do transporte de alimentos minimiza as emissões de gases de efeito estufa e poluentes atmosféricos dos veículos utilizados no serviço.</v>
      </c>
      <c r="E76" s="232" t="s">
        <v>208</v>
      </c>
      <c r="F76" s="189" t="s">
        <v>194</v>
      </c>
      <c r="G76" s="272" t="s">
        <v>528</v>
      </c>
      <c r="H76" s="292"/>
      <c r="I76" s="292"/>
      <c r="J76" s="274"/>
      <c r="K76" s="4"/>
      <c r="M76" s="223"/>
      <c r="N76" s="223"/>
    </row>
    <row r="77" spans="1:24" ht="114.75" customHeight="1" thickBot="1" x14ac:dyDescent="0.4">
      <c r="A77" s="4"/>
      <c r="B77" s="44" t="str">
        <f>'Sumário Alimentação|Catering'!B85</f>
        <v xml:space="preserve">Redução das emissões de gases </v>
      </c>
      <c r="C77" s="136" t="str">
        <f>'Sumário Alimentação|Catering'!C85</f>
        <v>Transporte de produtos alimentares</v>
      </c>
      <c r="D77" s="136" t="str">
        <f>'Sumário Alimentação|Catering'!D85</f>
        <v>Os padrões de emissão europeus definem os limites aceitáveis para as emissões de escape de veículos novos vendidos na União Europeia e nos estados membros da EEA. Os padrões de emissão são definidos através de uma série de diretivas da UE que fazem a introdução progressiva de padrões cada vez mais rigorosos, reduzindo as emissões de poluentes atmosféricos e, portanto, os impactes ambientais do transporte de alimentos.</v>
      </c>
      <c r="E77" s="232" t="s">
        <v>208</v>
      </c>
      <c r="F77" s="189" t="s">
        <v>194</v>
      </c>
      <c r="G77" s="270" t="s">
        <v>528</v>
      </c>
      <c r="H77" s="339"/>
      <c r="I77" s="339"/>
      <c r="J77" s="276"/>
      <c r="K77" s="4"/>
      <c r="M77" s="223"/>
      <c r="N77" s="223"/>
    </row>
    <row r="78" spans="1:24" ht="30.5" customHeight="1" thickTop="1" x14ac:dyDescent="0.35">
      <c r="A78" s="4"/>
      <c r="B78" s="213"/>
      <c r="C78" s="213"/>
      <c r="D78" s="213"/>
      <c r="E78" s="213"/>
      <c r="F78" s="213"/>
      <c r="G78" s="221"/>
      <c r="H78" s="160"/>
      <c r="I78" s="160"/>
      <c r="J78" s="160"/>
      <c r="K78" s="4"/>
    </row>
    <row r="79" spans="1:24" ht="28.25" customHeight="1" thickBot="1" x14ac:dyDescent="0.6">
      <c r="A79" s="4"/>
      <c r="B79" s="144"/>
      <c r="C79" s="209" t="str">
        <f>'Sumário Alimentação|Catering'!C87</f>
        <v>Medidas gestão ambiental</v>
      </c>
      <c r="D79" s="238"/>
      <c r="E79" s="238"/>
      <c r="F79" s="238"/>
      <c r="G79" s="239"/>
      <c r="H79" s="237"/>
      <c r="I79" s="237"/>
      <c r="J79" s="237"/>
      <c r="K79" s="4"/>
    </row>
    <row r="80" spans="1:24" ht="39" customHeight="1" thickTop="1" thickBot="1" x14ac:dyDescent="0.4">
      <c r="A80" s="4"/>
      <c r="B80" s="18" t="s">
        <v>3</v>
      </c>
      <c r="C80" s="138" t="s">
        <v>228</v>
      </c>
      <c r="D80" s="138" t="s">
        <v>719</v>
      </c>
      <c r="E80" s="233" t="s">
        <v>200</v>
      </c>
      <c r="F80" s="240" t="s">
        <v>193</v>
      </c>
      <c r="G80" s="315" t="s">
        <v>812</v>
      </c>
      <c r="H80" s="248" t="s">
        <v>811</v>
      </c>
      <c r="I80" s="248" t="s">
        <v>810</v>
      </c>
      <c r="J80" s="249" t="s">
        <v>211</v>
      </c>
      <c r="K80" s="4"/>
    </row>
    <row r="81" spans="1:14" ht="87.5" customHeight="1" thickBot="1" x14ac:dyDescent="0.4">
      <c r="A81" s="4"/>
      <c r="B81" s="154" t="str">
        <f>'Sumário Alimentação|Catering'!B89</f>
        <v xml:space="preserve">Medidas e práticas de gestão ambiental </v>
      </c>
      <c r="C81" s="155" t="str">
        <f>'Sumário Alimentação|Catering'!C89</f>
        <v>Medidas e práticas de gestão ambiental</v>
      </c>
      <c r="D81" s="152" t="str">
        <f>'Sumário Alimentação|Catering'!D89</f>
        <v>A monitorização e a otimização dos indicadores ambientais (formação do  pessoal; menus vegetarianos; prevenção de desperdício alimentar; prevenção, triagem e deposição de outros resíduos; consumo de energia e água nas cozinhas; transporte de alimentos) é essencial para minimizar os impactes ambientais dos serviços de catering.</v>
      </c>
      <c r="E81" s="232" t="s">
        <v>208</v>
      </c>
      <c r="F81" s="189" t="s">
        <v>194</v>
      </c>
      <c r="G81" s="270" t="s">
        <v>528</v>
      </c>
      <c r="H81" s="339"/>
      <c r="I81" s="339"/>
      <c r="J81" s="276"/>
      <c r="K81" s="4"/>
      <c r="M81" s="223"/>
      <c r="N81" s="223"/>
    </row>
    <row r="82" spans="1:14" ht="15" thickTop="1" x14ac:dyDescent="0.35">
      <c r="A82" s="4"/>
      <c r="B82" s="4"/>
      <c r="C82" s="4"/>
      <c r="D82" s="4"/>
      <c r="E82" s="4"/>
      <c r="F82" s="4"/>
      <c r="G82" s="4"/>
      <c r="H82" s="4"/>
      <c r="I82" s="4"/>
      <c r="J82" s="4"/>
      <c r="K82" s="4"/>
    </row>
    <row r="83" spans="1:14" x14ac:dyDescent="0.35">
      <c r="A83" s="4"/>
      <c r="B83" s="4"/>
      <c r="C83" s="4"/>
      <c r="D83" s="4"/>
      <c r="E83" s="4"/>
      <c r="F83" s="4"/>
      <c r="G83" s="4"/>
      <c r="H83" s="4"/>
      <c r="I83" s="4"/>
      <c r="J83" s="4"/>
      <c r="K83" s="4"/>
    </row>
    <row r="84" spans="1:14" x14ac:dyDescent="0.35">
      <c r="A84" s="4"/>
      <c r="B84" s="4"/>
      <c r="C84" s="4"/>
      <c r="D84" s="4"/>
      <c r="E84" s="4"/>
      <c r="F84" s="4"/>
      <c r="G84" s="4"/>
      <c r="H84" s="4"/>
      <c r="I84" s="4"/>
      <c r="J84" s="4"/>
      <c r="K84" s="4"/>
    </row>
    <row r="85" spans="1:14" x14ac:dyDescent="0.35">
      <c r="A85" s="4"/>
      <c r="B85" s="4"/>
      <c r="C85" s="4"/>
      <c r="D85" s="4"/>
      <c r="E85" s="4"/>
      <c r="F85" s="4"/>
      <c r="G85" s="4"/>
      <c r="H85" s="4"/>
      <c r="I85" s="4"/>
      <c r="J85" s="4"/>
      <c r="K85" s="4"/>
    </row>
    <row r="86" spans="1:14" ht="21" x14ac:dyDescent="0.5">
      <c r="B86" s="156"/>
    </row>
  </sheetData>
  <sheetProtection algorithmName="SHA-512" hashValue="RpA8ZjqqkQWmibJvLe9JC4iNwqpPBWiCzvQNKv2BIy8Qn7Dw9PzYjgp/VjQRaNMIPiii8HoaOIJBnyULzaS3wg==" saltValue="xuNe1zRIR+EXJqSbk34u+g==" spinCount="100000" sheet="1" objects="1" scenarios="1"/>
  <mergeCells count="5">
    <mergeCell ref="D2:J8"/>
    <mergeCell ref="B17:F17"/>
    <mergeCell ref="C18:F18"/>
    <mergeCell ref="B11:J15"/>
    <mergeCell ref="B53:G53"/>
  </mergeCells>
  <conditionalFormatting sqref="G20:G21">
    <cfRule type="cellIs" dxfId="658" priority="152" operator="equal">
      <formula>"Not Applicable"</formula>
    </cfRule>
    <cfRule type="cellIs" dxfId="657" priority="153" operator="equal">
      <formula>"Applicable"</formula>
    </cfRule>
  </conditionalFormatting>
  <conditionalFormatting sqref="G20:G21">
    <cfRule type="containsText" dxfId="656" priority="151" operator="containsText" text="Aplicável">
      <formula>NOT(ISERROR(SEARCH("Aplicável",G20)))</formula>
    </cfRule>
  </conditionalFormatting>
  <conditionalFormatting sqref="G20:G21">
    <cfRule type="cellIs" dxfId="655" priority="150" operator="equal">
      <formula>"Não aplicável"</formula>
    </cfRule>
  </conditionalFormatting>
  <conditionalFormatting sqref="H20:I21">
    <cfRule type="cellIs" dxfId="654" priority="148" operator="equal">
      <formula>"NÃO"</formula>
    </cfRule>
    <cfRule type="cellIs" dxfId="653" priority="149" operator="equal">
      <formula>"SIM"</formula>
    </cfRule>
  </conditionalFormatting>
  <conditionalFormatting sqref="G25">
    <cfRule type="cellIs" dxfId="652" priority="141" operator="equal">
      <formula>"Not Applicable"</formula>
    </cfRule>
    <cfRule type="cellIs" dxfId="651" priority="142" operator="equal">
      <formula>"Applicable"</formula>
    </cfRule>
  </conditionalFormatting>
  <conditionalFormatting sqref="G25">
    <cfRule type="containsText" dxfId="650" priority="140" operator="containsText" text="Aplicável">
      <formula>NOT(ISERROR(SEARCH("Aplicável",G25)))</formula>
    </cfRule>
  </conditionalFormatting>
  <conditionalFormatting sqref="G25">
    <cfRule type="cellIs" dxfId="649" priority="139" operator="equal">
      <formula>"Não aplicável"</formula>
    </cfRule>
  </conditionalFormatting>
  <conditionalFormatting sqref="H29:I31 H35:I43 H47:I47 H51:I51 H56:I57 H61:I67 H71:I72 H76:I77 H81:I81">
    <cfRule type="cellIs" dxfId="648" priority="1" operator="equal">
      <formula>"NÃO"</formula>
    </cfRule>
    <cfRule type="cellIs" dxfId="647" priority="138" operator="equal">
      <formula>"SIM"</formula>
    </cfRule>
  </conditionalFormatting>
  <conditionalFormatting sqref="G29:G31">
    <cfRule type="cellIs" dxfId="646" priority="130" operator="equal">
      <formula>"Not Applicable"</formula>
    </cfRule>
    <cfRule type="cellIs" dxfId="645" priority="131" operator="equal">
      <formula>"Applicable"</formula>
    </cfRule>
  </conditionalFormatting>
  <conditionalFormatting sqref="G29:G31">
    <cfRule type="containsText" dxfId="644" priority="129" operator="containsText" text="Aplicável">
      <formula>NOT(ISERROR(SEARCH("Aplicável",G29)))</formula>
    </cfRule>
  </conditionalFormatting>
  <conditionalFormatting sqref="G29:G31">
    <cfRule type="cellIs" dxfId="643" priority="128" operator="equal">
      <formula>"Não aplicável"</formula>
    </cfRule>
  </conditionalFormatting>
  <conditionalFormatting sqref="G35:G42">
    <cfRule type="cellIs" dxfId="642" priority="119" operator="equal">
      <formula>"Not Applicable"</formula>
    </cfRule>
    <cfRule type="cellIs" dxfId="641" priority="120" operator="equal">
      <formula>"Applicable"</formula>
    </cfRule>
  </conditionalFormatting>
  <conditionalFormatting sqref="G35:G42">
    <cfRule type="containsText" dxfId="640" priority="118" operator="containsText" text="Aplicável">
      <formula>NOT(ISERROR(SEARCH("Aplicável",G35)))</formula>
    </cfRule>
  </conditionalFormatting>
  <conditionalFormatting sqref="G35:G42">
    <cfRule type="cellIs" dxfId="639" priority="117" operator="equal">
      <formula>"Não aplicável"</formula>
    </cfRule>
  </conditionalFormatting>
  <conditionalFormatting sqref="G43">
    <cfRule type="cellIs" dxfId="638" priority="108" operator="equal">
      <formula>"Not Applicable"</formula>
    </cfRule>
    <cfRule type="cellIs" dxfId="637" priority="109" operator="equal">
      <formula>"Applicable"</formula>
    </cfRule>
  </conditionalFormatting>
  <conditionalFormatting sqref="G43">
    <cfRule type="containsText" dxfId="636" priority="107" operator="containsText" text="Aplicável">
      <formula>NOT(ISERROR(SEARCH("Aplicável",G43)))</formula>
    </cfRule>
  </conditionalFormatting>
  <conditionalFormatting sqref="G43">
    <cfRule type="cellIs" dxfId="635" priority="106" operator="equal">
      <formula>"Não aplicável"</formula>
    </cfRule>
  </conditionalFormatting>
  <conditionalFormatting sqref="J47">
    <cfRule type="cellIs" dxfId="634" priority="99" operator="equal">
      <formula>"N.A."</formula>
    </cfRule>
    <cfRule type="cellIs" dxfId="633" priority="102" operator="equal">
      <formula>"Yes"</formula>
    </cfRule>
    <cfRule type="containsText" dxfId="632" priority="103" operator="containsText" text="No">
      <formula>NOT(ISERROR(SEARCH("No",J47)))</formula>
    </cfRule>
  </conditionalFormatting>
  <conditionalFormatting sqref="J47">
    <cfRule type="cellIs" dxfId="631" priority="100" operator="equal">
      <formula>"Yes"</formula>
    </cfRule>
    <cfRule type="cellIs" dxfId="630" priority="101" operator="equal">
      <formula>"No"</formula>
    </cfRule>
  </conditionalFormatting>
  <conditionalFormatting sqref="G47">
    <cfRule type="cellIs" dxfId="629" priority="97" operator="equal">
      <formula>"Not Applicable"</formula>
    </cfRule>
    <cfRule type="cellIs" dxfId="628" priority="98" operator="equal">
      <formula>"Applicable"</formula>
    </cfRule>
  </conditionalFormatting>
  <conditionalFormatting sqref="G47">
    <cfRule type="containsText" dxfId="627" priority="96" operator="containsText" text="Aplicável">
      <formula>NOT(ISERROR(SEARCH("Aplicável",G47)))</formula>
    </cfRule>
  </conditionalFormatting>
  <conditionalFormatting sqref="G47">
    <cfRule type="cellIs" dxfId="626" priority="95" operator="equal">
      <formula>"Não aplicável"</formula>
    </cfRule>
  </conditionalFormatting>
  <conditionalFormatting sqref="G51">
    <cfRule type="cellIs" dxfId="625" priority="86" operator="equal">
      <formula>"Not Applicable"</formula>
    </cfRule>
    <cfRule type="cellIs" dxfId="624" priority="87" operator="equal">
      <formula>"Applicable"</formula>
    </cfRule>
  </conditionalFormatting>
  <conditionalFormatting sqref="G51">
    <cfRule type="containsText" dxfId="623" priority="85" operator="containsText" text="Aplicável">
      <formula>NOT(ISERROR(SEARCH("Aplicável",G51)))</formula>
    </cfRule>
  </conditionalFormatting>
  <conditionalFormatting sqref="G51">
    <cfRule type="cellIs" dxfId="622" priority="84" operator="equal">
      <formula>"Não aplicável"</formula>
    </cfRule>
  </conditionalFormatting>
  <conditionalFormatting sqref="G56:G57">
    <cfRule type="cellIs" dxfId="621" priority="75" operator="equal">
      <formula>"Not Applicable"</formula>
    </cfRule>
    <cfRule type="cellIs" dxfId="620" priority="76" operator="equal">
      <formula>"Applicable"</formula>
    </cfRule>
  </conditionalFormatting>
  <conditionalFormatting sqref="G56:G57">
    <cfRule type="containsText" dxfId="619" priority="74" operator="containsText" text="Aplicável">
      <formula>NOT(ISERROR(SEARCH("Aplicável",G56)))</formula>
    </cfRule>
  </conditionalFormatting>
  <conditionalFormatting sqref="G56:G57">
    <cfRule type="cellIs" dxfId="618" priority="73" operator="equal">
      <formula>"Não aplicável"</formula>
    </cfRule>
  </conditionalFormatting>
  <conditionalFormatting sqref="G61">
    <cfRule type="cellIs" dxfId="617" priority="64" operator="equal">
      <formula>"Not Applicable"</formula>
    </cfRule>
    <cfRule type="cellIs" dxfId="616" priority="65" operator="equal">
      <formula>"Applicable"</formula>
    </cfRule>
  </conditionalFormatting>
  <conditionalFormatting sqref="G61">
    <cfRule type="containsText" dxfId="615" priority="63" operator="containsText" text="Aplicável">
      <formula>NOT(ISERROR(SEARCH("Aplicável",G61)))</formula>
    </cfRule>
  </conditionalFormatting>
  <conditionalFormatting sqref="G61">
    <cfRule type="cellIs" dxfId="614" priority="62" operator="equal">
      <formula>"Não aplicável"</formula>
    </cfRule>
  </conditionalFormatting>
  <conditionalFormatting sqref="G67">
    <cfRule type="cellIs" dxfId="613" priority="53" operator="equal">
      <formula>"Not Applicable"</formula>
    </cfRule>
    <cfRule type="cellIs" dxfId="612" priority="54" operator="equal">
      <formula>"Applicable"</formula>
    </cfRule>
  </conditionalFormatting>
  <conditionalFormatting sqref="G67">
    <cfRule type="containsText" dxfId="611" priority="52" operator="containsText" text="Aplicável">
      <formula>NOT(ISERROR(SEARCH("Aplicável",G67)))</formula>
    </cfRule>
  </conditionalFormatting>
  <conditionalFormatting sqref="G67">
    <cfRule type="cellIs" dxfId="610" priority="51" operator="equal">
      <formula>"Não aplicável"</formula>
    </cfRule>
  </conditionalFormatting>
  <conditionalFormatting sqref="G62:G66">
    <cfRule type="cellIs" dxfId="609" priority="42" operator="equal">
      <formula>"Not Applicable"</formula>
    </cfRule>
    <cfRule type="cellIs" dxfId="608" priority="43" operator="equal">
      <formula>"Applicable"</formula>
    </cfRule>
  </conditionalFormatting>
  <conditionalFormatting sqref="G62:G66">
    <cfRule type="containsText" dxfId="607" priority="41" operator="containsText" text="Aplicável">
      <formula>NOT(ISERROR(SEARCH("Aplicável",G62)))</formula>
    </cfRule>
  </conditionalFormatting>
  <conditionalFormatting sqref="G62:G66">
    <cfRule type="cellIs" dxfId="606" priority="40" operator="equal">
      <formula>"Não aplicável"</formula>
    </cfRule>
  </conditionalFormatting>
  <conditionalFormatting sqref="G71:G72">
    <cfRule type="cellIs" dxfId="605" priority="31" operator="equal">
      <formula>"Not Applicable"</formula>
    </cfRule>
    <cfRule type="cellIs" dxfId="604" priority="32" operator="equal">
      <formula>"Applicable"</formula>
    </cfRule>
  </conditionalFormatting>
  <conditionalFormatting sqref="G71:G72">
    <cfRule type="containsText" dxfId="603" priority="30" operator="containsText" text="Aplicável">
      <formula>NOT(ISERROR(SEARCH("Aplicável",G71)))</formula>
    </cfRule>
  </conditionalFormatting>
  <conditionalFormatting sqref="G71:G72">
    <cfRule type="cellIs" dxfId="602" priority="29" operator="equal">
      <formula>"Não aplicável"</formula>
    </cfRule>
  </conditionalFormatting>
  <conditionalFormatting sqref="G76:G77">
    <cfRule type="cellIs" dxfId="601" priority="20" operator="equal">
      <formula>"Not Applicable"</formula>
    </cfRule>
    <cfRule type="cellIs" dxfId="600" priority="21" operator="equal">
      <formula>"Applicable"</formula>
    </cfRule>
  </conditionalFormatting>
  <conditionalFormatting sqref="G76:G77">
    <cfRule type="containsText" dxfId="599" priority="19" operator="containsText" text="Aplicável">
      <formula>NOT(ISERROR(SEARCH("Aplicável",G76)))</formula>
    </cfRule>
  </conditionalFormatting>
  <conditionalFormatting sqref="G76:G77">
    <cfRule type="cellIs" dxfId="598" priority="18" operator="equal">
      <formula>"Não aplicável"</formula>
    </cfRule>
  </conditionalFormatting>
  <conditionalFormatting sqref="G81">
    <cfRule type="cellIs" dxfId="597" priority="9" operator="equal">
      <formula>"Not Applicable"</formula>
    </cfRule>
    <cfRule type="cellIs" dxfId="596" priority="10" operator="equal">
      <formula>"Applicable"</formula>
    </cfRule>
  </conditionalFormatting>
  <conditionalFormatting sqref="G81">
    <cfRule type="containsText" dxfId="595" priority="8" operator="containsText" text="Aplicável">
      <formula>NOT(ISERROR(SEARCH("Aplicável",G81)))</formula>
    </cfRule>
  </conditionalFormatting>
  <conditionalFormatting sqref="G81">
    <cfRule type="cellIs" dxfId="594" priority="7" operator="equal">
      <formula>"Não aplicável"</formula>
    </cfRule>
  </conditionalFormatting>
  <conditionalFormatting sqref="H25:I25">
    <cfRule type="cellIs" dxfId="593" priority="3" operator="equal">
      <formula>"NÃO"</formula>
    </cfRule>
    <cfRule type="cellIs" dxfId="592" priority="4" operator="equal">
      <formula>"SIM"</formula>
    </cfRule>
  </conditionalFormatting>
  <conditionalFormatting sqref="H29:I31">
    <cfRule type="cellIs" dxfId="591" priority="2" operator="equal">
      <formula>"NÃO"</formula>
    </cfRule>
  </conditionalFormatting>
  <hyperlinks>
    <hyperlink ref="E56" location="'Criteria School meal service'!B68" display="Here" xr:uid="{00000000-0004-0000-0800-000000000000}"/>
    <hyperlink ref="E61" location="'Criteria School meal service'!B73" display="Here" xr:uid="{00000000-0004-0000-0800-000001000000}"/>
    <hyperlink ref="E20" location="'Criteria School meal service'!B68" display="Here" xr:uid="{00000000-0004-0000-0800-000002000000}"/>
    <hyperlink ref="E25" location="'Criteria School meal service'!B23" display="Here" xr:uid="{00000000-0004-0000-0800-000003000000}"/>
    <hyperlink ref="E29" location="'Criteria School meal service'!B27" display="Here" xr:uid="{00000000-0004-0000-0800-000004000000}"/>
    <hyperlink ref="E30" location="'Criteria School meal service'!B28" display="Here" xr:uid="{00000000-0004-0000-0800-000005000000}"/>
    <hyperlink ref="E31" location="'Criteria School meal service'!B29" display="Here" xr:uid="{00000000-0004-0000-0800-000006000000}"/>
    <hyperlink ref="E35" location="'Criteria School meal service'!B34" display="Here" xr:uid="{00000000-0004-0000-0800-000007000000}"/>
    <hyperlink ref="E36" location="'Criteria School meal service'!B37" display="Here" xr:uid="{00000000-0004-0000-0800-000008000000}"/>
    <hyperlink ref="E37" location="'Criteria School meal service'!B40" display="Here" xr:uid="{00000000-0004-0000-0800-000009000000}"/>
    <hyperlink ref="E38" location="'Criteria School meal service'!B42" display="Here" xr:uid="{00000000-0004-0000-0800-00000A000000}"/>
    <hyperlink ref="E39" location="'Criteria School meal service'!B47" display="Here" xr:uid="{00000000-0004-0000-0800-00000B000000}"/>
    <hyperlink ref="E40" location="'Criteria School meal service'!B48" display="Here" xr:uid="{00000000-0004-0000-0800-00000C000000}"/>
    <hyperlink ref="E41" location="'Criteria School meal service'!B48" display="Here" xr:uid="{00000000-0004-0000-0800-00000D000000}"/>
    <hyperlink ref="E42" location="'Criteria School meal service'!B53" display="Here" xr:uid="{00000000-0004-0000-0800-00000E000000}"/>
    <hyperlink ref="E43" location="'Criteria School meal service'!B55" display="Here" xr:uid="{00000000-0004-0000-0800-00000F000000}"/>
    <hyperlink ref="E47" location="'Criteria School meal service'!B57" display="Here" xr:uid="{00000000-0004-0000-0800-000010000000}"/>
    <hyperlink ref="E51" location="'Criteria School meal service'!B63" display="Here" xr:uid="{00000000-0004-0000-0800-000012000000}"/>
    <hyperlink ref="E62" location="'Criteria School meal service'!B74" display="Here" xr:uid="{00000000-0004-0000-0800-000013000000}"/>
    <hyperlink ref="E63" location="'Criteria School meal service'!B75" display="Here" xr:uid="{00000000-0004-0000-0800-000014000000}"/>
    <hyperlink ref="E64" location="'Criteria School meal service'!B76" display="Here" xr:uid="{00000000-0004-0000-0800-000015000000}"/>
    <hyperlink ref="E65" location="'Criteria School meal service'!B77" display="Here" xr:uid="{00000000-0004-0000-0800-000016000000}"/>
    <hyperlink ref="E66" location="'Criteria School meal service'!B78" display="Here" xr:uid="{00000000-0004-0000-0800-000017000000}"/>
    <hyperlink ref="E67" location="'Criteria School meal service'!B80" display="Here" xr:uid="{00000000-0004-0000-0800-000018000000}"/>
    <hyperlink ref="E71" location="'Criteria School meal service'!B85" display="Here" xr:uid="{00000000-0004-0000-0800-000019000000}"/>
    <hyperlink ref="E72" location="'Criteria School meal service'!B88" display="Here" xr:uid="{00000000-0004-0000-0800-00001A000000}"/>
    <hyperlink ref="E76" location="'Criteria School meal service'!B92" display="Here" xr:uid="{00000000-0004-0000-0800-00001B000000}"/>
    <hyperlink ref="E77" location="'Criteria School meal service'!B93" display="Here" xr:uid="{00000000-0004-0000-0800-00001C000000}"/>
    <hyperlink ref="E81" location="'Criteria School meal service'!B99" display="Here" xr:uid="{00000000-0004-0000-0800-00001D000000}"/>
    <hyperlink ref="E57" location="'Criteria School meal service'!B69" display="Here" xr:uid="{00000000-0004-0000-0800-00001E000000}"/>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2230" r:id="rId4" name="Button 6">
              <controlPr defaultSize="0" print="0" autoFill="0" autoPict="0" macro="[0]!Gotoresultsschool">
                <anchor moveWithCells="1" sizeWithCells="1">
                  <from>
                    <xdr:col>9</xdr:col>
                    <xdr:colOff>647700</xdr:colOff>
                    <xdr:row>81</xdr:row>
                    <xdr:rowOff>152400</xdr:rowOff>
                  </from>
                  <to>
                    <xdr:col>10</xdr:col>
                    <xdr:colOff>31750</xdr:colOff>
                    <xdr:row>84</xdr:row>
                    <xdr:rowOff>88900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800-000000000000}">
          <x14:formula1>
            <xm:f>Dados!$Z$55:$Z$56</xm:f>
          </x14:formula1>
          <xm:sqref>G56:G57 G76:G77 G20:G21 G25 G29:G31 G35:G43 G51 G61:G67 G71:G72 G47 G81</xm:sqref>
        </x14:dataValidation>
        <x14:dataValidation type="list" allowBlank="1" showInputMessage="1" showErrorMessage="1" xr:uid="{00000000-0002-0000-0800-000001000000}">
          <x14:formula1>
            <xm:f>Dados!$X$55:$X$57</xm:f>
          </x14:formula1>
          <xm:sqref>H51:I51 H76:I77 H20:I21 H81:I81 H29:I31 H35:I43 H56:I57 H61:I67 H71:I72 H47:I47 H25:I25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E7F1081537DE14BB7C07D57114236B5" ma:contentTypeVersion="2" ma:contentTypeDescription="Create a new document." ma:contentTypeScope="" ma:versionID="1c157b8bb2741a5ee64939f2b2f77dd6">
  <xsd:schema xmlns:xsd="http://www.w3.org/2001/XMLSchema" xmlns:xs="http://www.w3.org/2001/XMLSchema" xmlns:p="http://schemas.microsoft.com/office/2006/metadata/properties" xmlns:ns3="1b9d7256-1d7c-43de-82d9-344cec55f017" targetNamespace="http://schemas.microsoft.com/office/2006/metadata/properties" ma:root="true" ma:fieldsID="065806562f8e234fdbadb2077dc06eb7" ns3:_="">
    <xsd:import namespace="1b9d7256-1d7c-43de-82d9-344cec55f017"/>
    <xsd:element name="properties">
      <xsd:complexType>
        <xsd:sequence>
          <xsd:element name="documentManagement">
            <xsd:complexType>
              <xsd:all>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9d7256-1d7c-43de-82d9-344cec55f0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884F9C0-4154-497A-A578-E44E77376C1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9d7256-1d7c-43de-82d9-344cec55f01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A128698-F201-4B25-87DD-9A671F870424}">
  <ds:schemaRefs>
    <ds:schemaRef ds:uri="http://schemas.microsoft.com/sharepoint/v3/contenttype/forms"/>
  </ds:schemaRefs>
</ds:datastoreItem>
</file>

<file path=customXml/itemProps3.xml><?xml version="1.0" encoding="utf-8"?>
<ds:datastoreItem xmlns:ds="http://schemas.openxmlformats.org/officeDocument/2006/customXml" ds:itemID="{3AD098A8-1DE2-4D37-B221-0BBDF259FF27}">
  <ds:schemaRefs>
    <ds:schemaRef ds:uri="http://schemas.microsoft.com/office/2006/documentManagement/types"/>
    <ds:schemaRef ds:uri="http://schemas.microsoft.com/office/2006/metadata/properties"/>
    <ds:schemaRef ds:uri="http://purl.org/dc/elements/1.1/"/>
    <ds:schemaRef ds:uri="http://purl.org/dc/terms/"/>
    <ds:schemaRef ds:uri="http://schemas.openxmlformats.org/package/2006/metadata/core-properties"/>
    <ds:schemaRef ds:uri="http://purl.org/dc/dcmitype/"/>
    <ds:schemaRef ds:uri="http://www.w3.org/XML/1998/namespace"/>
    <ds:schemaRef ds:uri="http://schemas.microsoft.com/office/infopath/2007/PartnerControls"/>
    <ds:schemaRef ds:uri="1b9d7256-1d7c-43de-82d9-344cec55f01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17</vt:i4>
      </vt:variant>
    </vt:vector>
  </HeadingPairs>
  <TitlesOfParts>
    <vt:vector size="17" baseType="lpstr">
      <vt:lpstr>CAPA</vt:lpstr>
      <vt:lpstr>MODELO</vt:lpstr>
      <vt:lpstr>ESTRUTURA</vt:lpstr>
      <vt:lpstr>MACRO</vt:lpstr>
      <vt:lpstr>MESO</vt:lpstr>
      <vt:lpstr>MICRO</vt:lpstr>
      <vt:lpstr>Sumário Alimentação|Catering</vt:lpstr>
      <vt:lpstr>Critérios Alimentação|Catering</vt:lpstr>
      <vt:lpstr>Scan Alimentação|Catering</vt:lpstr>
      <vt:lpstr>Resultados Alimentação|Catering</vt:lpstr>
      <vt:lpstr>Sumário Espaços Verdes</vt:lpstr>
      <vt:lpstr>Critérios Espaços Verdes</vt:lpstr>
      <vt:lpstr>Scan Espaços Verdes</vt:lpstr>
      <vt:lpstr>Resultados Espaços Verdes</vt:lpstr>
      <vt:lpstr>Dados</vt:lpstr>
      <vt:lpstr>Results 1 (2)</vt:lpstr>
      <vt:lpstr>Results 2 (2)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Jorge Alexandre</dc:creator>
  <cp:lastModifiedBy>Nuno Barros</cp:lastModifiedBy>
  <dcterms:created xsi:type="dcterms:W3CDTF">2020-07-09T13:59:18Z</dcterms:created>
  <dcterms:modified xsi:type="dcterms:W3CDTF">2022-02-03T16:20:16Z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0x0101002E7F1081537DE14BB7C07D57114236B5</vt:lpwstr>
  </property>
</Properties>
</file>